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FRM-დეკემბერი\"/>
    </mc:Choice>
  </mc:AlternateContent>
  <xr:revisionPtr revIDLastSave="0" documentId="13_ncr:1_{FBB45C1A-A04F-4BBE-A6E8-F8EB6E1592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Info!$A$1:$C$46</definedName>
    <definedName name="_xlnm.Print_Area" localSheetId="0">'RC'!$A$1:$E$41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9" l="1"/>
  <c r="C53" i="9"/>
  <c r="E13" i="8" l="1"/>
  <c r="D53" i="9" l="1"/>
  <c r="E15" i="8" l="1"/>
  <c r="E17" i="8" l="1"/>
  <c r="E16" i="8"/>
  <c r="E9" i="8"/>
  <c r="E8" i="8"/>
  <c r="E7" i="8"/>
  <c r="E10" i="8"/>
  <c r="D8" i="9" l="1"/>
  <c r="E22" i="8"/>
  <c r="E23" i="8"/>
  <c r="E24" i="8"/>
  <c r="E25" i="8"/>
  <c r="E21" i="8"/>
  <c r="D11" i="8" l="1"/>
  <c r="C11" i="8"/>
  <c r="C18" i="8" s="1"/>
  <c r="B1" i="8"/>
  <c r="B1" i="9"/>
  <c r="E66" i="9"/>
  <c r="E64" i="9"/>
  <c r="C61" i="9"/>
  <c r="E60" i="9"/>
  <c r="E59" i="9"/>
  <c r="E58" i="9"/>
  <c r="E52" i="9"/>
  <c r="E51" i="9"/>
  <c r="E50" i="9"/>
  <c r="E49" i="9"/>
  <c r="E48" i="9"/>
  <c r="E47" i="9"/>
  <c r="E44" i="9"/>
  <c r="E43" i="9"/>
  <c r="E42" i="9"/>
  <c r="E41" i="9"/>
  <c r="E40" i="9"/>
  <c r="E39" i="9"/>
  <c r="E38" i="9"/>
  <c r="E37" i="9"/>
  <c r="D36" i="9"/>
  <c r="D45" i="9" s="1"/>
  <c r="D54" i="9" s="1"/>
  <c r="C36" i="9"/>
  <c r="C45" i="9" s="1"/>
  <c r="D33" i="9"/>
  <c r="C33" i="9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5" i="9"/>
  <c r="E14" i="9"/>
  <c r="E13" i="9"/>
  <c r="E12" i="9"/>
  <c r="E11" i="9"/>
  <c r="E10" i="9"/>
  <c r="E9" i="9"/>
  <c r="E7" i="9"/>
  <c r="E32" i="8"/>
  <c r="E31" i="8"/>
  <c r="E30" i="8"/>
  <c r="E29" i="8"/>
  <c r="C33" i="8"/>
  <c r="E33" i="8" s="1"/>
  <c r="D26" i="8"/>
  <c r="D34" i="8" s="1"/>
  <c r="C26" i="8"/>
  <c r="E14" i="8"/>
  <c r="E12" i="8"/>
  <c r="E61" i="9" l="1"/>
  <c r="E36" i="9"/>
  <c r="C24" i="9"/>
  <c r="C34" i="9" s="1"/>
  <c r="E11" i="8"/>
  <c r="E18" i="8" s="1"/>
  <c r="E53" i="9"/>
  <c r="E33" i="9"/>
  <c r="D24" i="9"/>
  <c r="D34" i="9" s="1"/>
  <c r="D56" i="9" s="1"/>
  <c r="E16" i="9"/>
  <c r="E8" i="9"/>
  <c r="E26" i="8"/>
  <c r="C34" i="8"/>
  <c r="E34" i="8" s="1"/>
  <c r="E28" i="8"/>
  <c r="D63" i="9" l="1"/>
  <c r="D65" i="9" s="1"/>
  <c r="D67" i="9" s="1"/>
  <c r="E24" i="9"/>
  <c r="E34" i="9"/>
  <c r="C54" i="9" l="1"/>
  <c r="C56" i="9" s="1"/>
  <c r="E45" i="9"/>
  <c r="E56" i="9" l="1"/>
  <c r="C63" i="9"/>
  <c r="E54" i="9"/>
  <c r="E63" i="9" l="1"/>
  <c r="C65" i="9"/>
  <c r="E65" i="9" l="1"/>
  <c r="C67" i="9"/>
  <c r="E67" i="9" s="1"/>
</calcChain>
</file>

<file path=xl/sharedStrings.xml><?xml version="1.0" encoding="utf-8"?>
<sst xmlns="http://schemas.openxmlformats.org/spreadsheetml/2006/main" count="135" uniqueCount="121">
  <si>
    <t>კომპანია</t>
  </si>
  <si>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</si>
  <si>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</si>
  <si>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</si>
  <si>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</si>
  <si>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</si>
  <si>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</si>
  <si>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</si>
  <si>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</si>
  <si>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</si>
  <si>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</si>
  <si>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</si>
  <si>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</si>
  <si>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</si>
  <si>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</si>
  <si>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</si>
  <si>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</si>
  <si>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</si>
  <si>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</si>
  <si>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</si>
  <si>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</si>
  <si>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</si>
  <si>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</si>
  <si>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</si>
  <si>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</si>
  <si>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</si>
  <si>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</si>
  <si>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</si>
  <si>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სუბორდინირებული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</si>
  <si>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</si>
  <si>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</si>
  <si>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</si>
  <si>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</si>
  <si>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</si>
  <si>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</si>
  <si>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</si>
  <si>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</si>
  <si>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</si>
  <si>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</si>
  <si>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</si>
  <si>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</si>
  <si>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</si>
  <si>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</si>
  <si>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</si>
  <si>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</si>
  <si>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</si>
  <si>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</si>
  <si>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</si>
  <si>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</si>
  <si>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</si>
  <si>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</si>
  <si>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</si>
  <si>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</si>
  <si>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</si>
  <si>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</si>
  <si>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</si>
  <si>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</si>
  <si>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</si>
  <si>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</si>
  <si>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</si>
  <si>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</si>
  <si>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</si>
  <si>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</si>
  <si>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</si>
  <si>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</si>
  <si>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</si>
  <si>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</si>
  <si>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</si>
  <si>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</si>
  <si>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</si>
  <si>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</si>
  <si>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</si>
  <si>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</si>
  <si>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</si>
  <si>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</si>
  <si>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</si>
  <si>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</si>
  <si>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</si>
  <si>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</si>
  <si>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</si>
  <si>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</si>
  <si>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</si>
  <si>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</si>
  <si>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</si>
  <si>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</si>
  <si>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</si>
  <si>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</si>
  <si>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</si>
  <si>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</si>
  <si>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</si>
  <si>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</si>
  <si>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</si>
  <si>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</si>
  <si>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</si>
  <si>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</si>
  <si>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</si>
  <si>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</si>
  <si>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</si>
  <si>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</si>
  <si>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</si>
  <si>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</si>
  <si>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</si>
  <si>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</si>
  <si>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</si>
  <si>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</si>
  <si>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</si>
  <si>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</si>
  <si>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ირაკლი მაჭავარიანი</t>
  </si>
  <si>
    <t>სამელთვალყურეო საბჭოს თავჯდომარე</t>
  </si>
  <si>
    <t>რაფიელ სურამელაშვილი</t>
  </si>
  <si>
    <t>სამელთვალყურეო საბჭოს თავჯდომარის მოადგილე</t>
  </si>
  <si>
    <t>სამელთვალყურეო საბჭოს  წევრი</t>
  </si>
  <si>
    <t>ქეთევან დარსაძე</t>
  </si>
  <si>
    <t>დირექტორი</t>
  </si>
  <si>
    <t>სს. მისო "ალფა ექსპრესი"</t>
  </si>
  <si>
    <t>თეა გვარამია</t>
  </si>
  <si>
    <t>შ.პ.ს. "თ &amp; რ დისტრიბუშენი</t>
  </si>
  <si>
    <t>ეკატერინე გიორგობიანი</t>
  </si>
  <si>
    <t>.</t>
  </si>
  <si>
    <t>ანა თოდუა</t>
  </si>
  <si>
    <t>ნიკოლოზ შეყილაძე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</si>
</sst>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Sylfaen"/>
      <family val="1"/>
    </font>
    <font>
      <b/>
      <sz val="8"/>
      <name val="Sylfaen"/>
      <family val="1"/>
    </font>
    <font>
      <sz val="10"/>
      <name val="Sylfaen"/>
      <family val="1"/>
    </font>
    <font>
      <b/>
      <sz val="8"/>
      <color rgb="FFFF0000"/>
      <name val="Sylfaen"/>
      <family val="1"/>
    </font>
    <font>
      <sz val="8"/>
      <color theme="1"/>
      <name val="Sylfaen"/>
      <family val="1"/>
    </font>
    <font>
      <b/>
      <sz val="8"/>
      <color theme="0" tint="-0.499984740745262"/>
      <name val="Sylfaen"/>
      <family val="1"/>
    </font>
    <font>
      <i/>
      <sz val="8"/>
      <name val="Sylfaen"/>
      <family val="1"/>
    </font>
    <font>
      <b/>
      <i/>
      <sz val="8"/>
      <name val="Sylfaen"/>
      <family val="1"/>
    </font>
    <font>
      <i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theme="8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94">
    <xf numFmtId="0" fontId="0" fillId="0" borderId="0" xfId="0"/>
    <xf numFmtId="0" fontId="3" fillId="2" borderId="0" xfId="0" applyFont="1" applyFill="1" applyAlignment="1">
      <alignment horizontal="left"/>
    </xf>
    <xf numFmtId="168" fontId="3" fillId="2" borderId="0" xfId="0" applyNumberFormat="1" applyFont="1" applyFill="1" applyAlignment="1" applyProtection="1">
      <alignment horizontal="left"/>
      <protection locked="0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8" xfId="0" applyFont="1" applyFill="1" applyBorder="1"/>
    <xf numFmtId="0" fontId="3" fillId="2" borderId="9" xfId="0" applyFont="1" applyFill="1" applyBorder="1" applyProtection="1">
      <protection locked="0"/>
    </xf>
    <xf numFmtId="0" fontId="4" fillId="2" borderId="9" xfId="0" applyFont="1" applyFill="1" applyBorder="1"/>
    <xf numFmtId="0" fontId="3" fillId="2" borderId="45" xfId="0" applyFont="1" applyFill="1" applyBorder="1"/>
    <xf numFmtId="0" fontId="3" fillId="2" borderId="46" xfId="0" applyFont="1" applyFill="1" applyBorder="1" applyProtection="1">
      <protection locked="0"/>
    </xf>
    <xf numFmtId="0" fontId="3" fillId="2" borderId="58" xfId="0" applyFont="1" applyFill="1" applyBorder="1"/>
    <xf numFmtId="0" fontId="3" fillId="2" borderId="61" xfId="0" applyFont="1" applyFill="1" applyBorder="1" applyProtection="1">
      <protection locked="0"/>
    </xf>
    <xf numFmtId="10" fontId="3" fillId="2" borderId="61" xfId="3" applyNumberFormat="1" applyFont="1" applyFill="1" applyBorder="1" applyAlignment="1"/>
    <xf numFmtId="0" fontId="3" fillId="2" borderId="61" xfId="0" applyFont="1" applyFill="1" applyBorder="1"/>
    <xf numFmtId="0" fontId="4" fillId="2" borderId="10" xfId="0" applyFont="1" applyFill="1" applyBorder="1" applyAlignment="1">
      <alignment horizontal="center"/>
    </xf>
    <xf numFmtId="10" fontId="3" fillId="2" borderId="10" xfId="3" applyNumberFormat="1" applyFont="1" applyFill="1" applyBorder="1" applyAlignment="1">
      <alignment horizontal="center"/>
    </xf>
    <xf numFmtId="10" fontId="3" fillId="2" borderId="47" xfId="3" applyNumberFormat="1" applyFont="1" applyFill="1" applyBorder="1" applyAlignment="1">
      <alignment horizontal="center"/>
    </xf>
    <xf numFmtId="0" fontId="3" fillId="2" borderId="62" xfId="0" applyFont="1" applyFill="1" applyBorder="1"/>
    <xf numFmtId="0" fontId="5" fillId="0" borderId="9" xfId="5" applyFont="1" applyBorder="1" applyAlignment="1" applyProtection="1">
      <alignment wrapText="1"/>
      <protection locked="0"/>
    </xf>
    <xf numFmtId="0" fontId="5" fillId="0" borderId="9" xfId="6" applyFont="1" applyBorder="1" applyAlignment="1" applyProtection="1">
      <alignment wrapText="1"/>
      <protection locked="0"/>
    </xf>
    <xf numFmtId="10" fontId="4" fillId="2" borderId="10" xfId="3" applyNumberFormat="1" applyFont="1" applyFill="1" applyBorder="1" applyAlignment="1">
      <alignment horizontal="center"/>
    </xf>
    <xf numFmtId="0" fontId="3" fillId="2" borderId="0" xfId="1" applyFont="1" applyFill="1"/>
    <xf numFmtId="0" fontId="3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Protection="1">
      <protection locked="0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indent="3"/>
    </xf>
    <xf numFmtId="0" fontId="3" fillId="2" borderId="0" xfId="1" applyFont="1" applyFill="1" applyAlignment="1">
      <alignment horizontal="right" vertical="center" wrapText="1"/>
    </xf>
    <xf numFmtId="0" fontId="3" fillId="2" borderId="0" xfId="1" applyFont="1" applyFill="1" applyAlignment="1">
      <alignment horizontal="right"/>
    </xf>
    <xf numFmtId="0" fontId="3" fillId="3" borderId="1" xfId="1" applyFont="1" applyFill="1" applyBorder="1" applyAlignment="1">
      <alignment horizontal="left" indent="1"/>
    </xf>
    <xf numFmtId="0" fontId="4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left" indent="1"/>
    </xf>
    <xf numFmtId="0" fontId="3" fillId="0" borderId="6" xfId="1" applyFont="1" applyBorder="1" applyAlignment="1">
      <alignment horizontal="left" indent="1"/>
    </xf>
    <xf numFmtId="165" fontId="3" fillId="0" borderId="6" xfId="1" applyNumberFormat="1" applyFont="1" applyBorder="1" applyAlignment="1">
      <alignment horizontal="right"/>
    </xf>
    <xf numFmtId="165" fontId="4" fillId="0" borderId="7" xfId="1" applyNumberFormat="1" applyFont="1" applyBorder="1" applyAlignment="1">
      <alignment horizontal="right"/>
    </xf>
    <xf numFmtId="0" fontId="6" fillId="0" borderId="0" xfId="1" applyFont="1" applyProtection="1">
      <protection locked="0"/>
    </xf>
    <xf numFmtId="0" fontId="3" fillId="2" borderId="8" xfId="1" applyFont="1" applyFill="1" applyBorder="1" applyAlignment="1">
      <alignment horizontal="left" indent="1"/>
    </xf>
    <xf numFmtId="0" fontId="3" fillId="0" borderId="9" xfId="1" applyFont="1" applyBorder="1" applyAlignment="1">
      <alignment horizontal="left" indent="1"/>
    </xf>
    <xf numFmtId="165" fontId="3" fillId="0" borderId="9" xfId="1" applyNumberFormat="1" applyFont="1" applyBorder="1" applyAlignment="1">
      <alignment horizontal="right"/>
    </xf>
    <xf numFmtId="165" fontId="4" fillId="0" borderId="10" xfId="1" applyNumberFormat="1" applyFont="1" applyBorder="1" applyAlignment="1">
      <alignment horizontal="right"/>
    </xf>
    <xf numFmtId="0" fontId="3" fillId="2" borderId="9" xfId="1" applyFont="1" applyFill="1" applyBorder="1" applyAlignment="1">
      <alignment horizontal="left" indent="2"/>
    </xf>
    <xf numFmtId="38" fontId="4" fillId="0" borderId="10" xfId="1" applyNumberFormat="1" applyFont="1" applyBorder="1" applyAlignment="1">
      <alignment horizontal="right"/>
    </xf>
    <xf numFmtId="165" fontId="3" fillId="5" borderId="9" xfId="0" applyNumberFormat="1" applyFont="1" applyFill="1" applyBorder="1" applyAlignment="1">
      <alignment horizontal="right"/>
    </xf>
    <xf numFmtId="0" fontId="4" fillId="2" borderId="11" xfId="1" applyFont="1" applyFill="1" applyBorder="1"/>
    <xf numFmtId="165" fontId="4" fillId="0" borderId="11" xfId="1" applyNumberFormat="1" applyFont="1" applyBorder="1" applyAlignment="1">
      <alignment horizontal="right"/>
    </xf>
    <xf numFmtId="165" fontId="4" fillId="0" borderId="12" xfId="1" applyNumberFormat="1" applyFont="1" applyBorder="1" applyAlignment="1">
      <alignment horizontal="right"/>
    </xf>
    <xf numFmtId="0" fontId="3" fillId="2" borderId="6" xfId="1" applyFont="1" applyFill="1" applyBorder="1" applyAlignment="1">
      <alignment horizontal="left" indent="1"/>
    </xf>
    <xf numFmtId="0" fontId="3" fillId="2" borderId="9" xfId="1" applyFont="1" applyFill="1" applyBorder="1" applyAlignment="1">
      <alignment horizontal="left" indent="1"/>
    </xf>
    <xf numFmtId="0" fontId="3" fillId="2" borderId="13" xfId="1" applyFont="1" applyFill="1" applyBorder="1" applyAlignment="1">
      <alignment horizontal="left" indent="1"/>
    </xf>
    <xf numFmtId="0" fontId="3" fillId="0" borderId="1" xfId="1" applyFont="1" applyBorder="1" applyAlignment="1">
      <alignment horizontal="left" indent="1"/>
    </xf>
    <xf numFmtId="0" fontId="4" fillId="0" borderId="3" xfId="1" applyFont="1" applyBorder="1"/>
    <xf numFmtId="165" fontId="4" fillId="0" borderId="3" xfId="1" applyNumberFormat="1" applyFont="1" applyBorder="1" applyAlignment="1">
      <alignment horizontal="right"/>
    </xf>
    <xf numFmtId="165" fontId="4" fillId="0" borderId="4" xfId="1" applyNumberFormat="1" applyFont="1" applyBorder="1" applyAlignment="1">
      <alignment horizontal="right"/>
    </xf>
    <xf numFmtId="0" fontId="6" fillId="0" borderId="0" xfId="1" applyFont="1"/>
    <xf numFmtId="166" fontId="3" fillId="0" borderId="0" xfId="1" applyNumberFormat="1" applyFont="1"/>
    <xf numFmtId="164" fontId="3" fillId="0" borderId="0" xfId="2" applyFont="1" applyFill="1" applyBorder="1" applyProtection="1"/>
    <xf numFmtId="10" fontId="3" fillId="0" borderId="0" xfId="3" applyNumberFormat="1" applyFont="1" applyFill="1" applyBorder="1" applyProtection="1"/>
    <xf numFmtId="164" fontId="3" fillId="0" borderId="0" xfId="2" applyFont="1" applyFill="1" applyBorder="1" applyProtection="1">
      <protection locked="0"/>
    </xf>
    <xf numFmtId="0" fontId="7" fillId="0" borderId="0" xfId="1" applyFont="1"/>
    <xf numFmtId="0" fontId="4" fillId="0" borderId="0" xfId="1" applyFont="1"/>
    <xf numFmtId="167" fontId="3" fillId="0" borderId="0" xfId="1" applyNumberFormat="1" applyFont="1" applyAlignment="1">
      <alignment horizontal="left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indent="2"/>
    </xf>
    <xf numFmtId="0" fontId="3" fillId="0" borderId="0" xfId="1" applyFont="1" applyAlignment="1">
      <alignment horizontal="right" vertical="center" wrapText="1"/>
    </xf>
    <xf numFmtId="0" fontId="3" fillId="0" borderId="14" xfId="1" applyFont="1" applyBorder="1" applyAlignment="1">
      <alignment horizontal="left" vertical="center" indent="1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8" fillId="0" borderId="18" xfId="1" applyFont="1" applyBorder="1"/>
    <xf numFmtId="0" fontId="8" fillId="0" borderId="2" xfId="1" applyFont="1" applyBorder="1"/>
    <xf numFmtId="0" fontId="3" fillId="0" borderId="51" xfId="4" applyFont="1" applyBorder="1" applyAlignment="1">
      <alignment horizontal="left" indent="1"/>
    </xf>
    <xf numFmtId="0" fontId="3" fillId="0" borderId="19" xfId="1" applyFont="1" applyBorder="1" applyAlignment="1">
      <alignment horizontal="left" wrapText="1" indent="1"/>
    </xf>
    <xf numFmtId="165" fontId="9" fillId="0" borderId="20" xfId="1" applyNumberFormat="1" applyFont="1" applyBorder="1" applyAlignment="1" applyProtection="1">
      <alignment horizontal="right"/>
      <protection locked="0"/>
    </xf>
    <xf numFmtId="165" fontId="9" fillId="0" borderId="21" xfId="1" applyNumberFormat="1" applyFont="1" applyBorder="1" applyAlignment="1" applyProtection="1">
      <alignment horizontal="right"/>
      <protection locked="0"/>
    </xf>
    <xf numFmtId="165" fontId="4" fillId="0" borderId="22" xfId="1" applyNumberFormat="1" applyFont="1" applyBorder="1" applyAlignment="1">
      <alignment horizontal="right"/>
    </xf>
    <xf numFmtId="0" fontId="3" fillId="0" borderId="20" xfId="1" applyFont="1" applyBorder="1" applyAlignment="1">
      <alignment horizontal="left" indent="1"/>
    </xf>
    <xf numFmtId="165" fontId="4" fillId="0" borderId="23" xfId="1" applyNumberFormat="1" applyFont="1" applyBorder="1" applyAlignment="1">
      <alignment horizontal="right"/>
    </xf>
    <xf numFmtId="0" fontId="9" fillId="0" borderId="24" xfId="1" applyFont="1" applyBorder="1" applyAlignment="1">
      <alignment horizontal="left" indent="2"/>
    </xf>
    <xf numFmtId="165" fontId="10" fillId="0" borderId="23" xfId="1" applyNumberFormat="1" applyFont="1" applyBorder="1" applyAlignment="1">
      <alignment horizontal="right"/>
    </xf>
    <xf numFmtId="0" fontId="3" fillId="0" borderId="20" xfId="1" applyFont="1" applyBorder="1" applyAlignment="1">
      <alignment horizontal="left" wrapText="1" indent="1"/>
    </xf>
    <xf numFmtId="0" fontId="3" fillId="0" borderId="52" xfId="4" applyFont="1" applyBorder="1" applyAlignment="1">
      <alignment horizontal="left" indent="1"/>
    </xf>
    <xf numFmtId="0" fontId="3" fillId="0" borderId="25" xfId="1" applyFont="1" applyBorder="1" applyAlignment="1">
      <alignment horizontal="left" wrapText="1" indent="1"/>
    </xf>
    <xf numFmtId="165" fontId="4" fillId="0" borderId="26" xfId="1" applyNumberFormat="1" applyFont="1" applyBorder="1" applyAlignment="1">
      <alignment horizontal="right"/>
    </xf>
    <xf numFmtId="0" fontId="3" fillId="0" borderId="53" xfId="4" applyFont="1" applyBorder="1" applyAlignment="1">
      <alignment horizontal="left" indent="1"/>
    </xf>
    <xf numFmtId="0" fontId="4" fillId="0" borderId="27" xfId="1" applyFont="1" applyBorder="1"/>
    <xf numFmtId="165" fontId="4" fillId="0" borderId="27" xfId="1" applyNumberFormat="1" applyFont="1" applyBorder="1" applyAlignment="1">
      <alignment horizontal="right"/>
    </xf>
    <xf numFmtId="165" fontId="4" fillId="0" borderId="28" xfId="1" applyNumberFormat="1" applyFont="1" applyBorder="1" applyAlignment="1">
      <alignment horizontal="right"/>
    </xf>
    <xf numFmtId="0" fontId="3" fillId="0" borderId="2" xfId="1" applyFont="1" applyBorder="1"/>
    <xf numFmtId="0" fontId="3" fillId="0" borderId="19" xfId="1" applyFont="1" applyBorder="1" applyAlignment="1">
      <alignment horizontal="left" wrapText="1"/>
    </xf>
    <xf numFmtId="0" fontId="3" fillId="0" borderId="20" xfId="1" applyFont="1" applyBorder="1" applyAlignment="1">
      <alignment horizontal="left"/>
    </xf>
    <xf numFmtId="0" fontId="3" fillId="0" borderId="20" xfId="1" applyFont="1" applyBorder="1" applyAlignment="1">
      <alignment horizontal="left" wrapText="1"/>
    </xf>
    <xf numFmtId="0" fontId="3" fillId="0" borderId="54" xfId="4" applyFont="1" applyBorder="1" applyAlignment="1">
      <alignment horizontal="left" indent="1"/>
    </xf>
    <xf numFmtId="0" fontId="4" fillId="0" borderId="30" xfId="1" applyFont="1" applyBorder="1" applyAlignment="1">
      <alignment horizontal="left"/>
    </xf>
    <xf numFmtId="165" fontId="4" fillId="0" borderId="30" xfId="1" applyNumberFormat="1" applyFont="1" applyBorder="1" applyAlignment="1">
      <alignment horizontal="right"/>
    </xf>
    <xf numFmtId="165" fontId="4" fillId="0" borderId="31" xfId="1" applyNumberFormat="1" applyFont="1" applyBorder="1" applyAlignment="1">
      <alignment horizontal="right"/>
    </xf>
    <xf numFmtId="165" fontId="4" fillId="0" borderId="32" xfId="1" applyNumberFormat="1" applyFont="1" applyBorder="1" applyAlignment="1">
      <alignment horizontal="right"/>
    </xf>
    <xf numFmtId="0" fontId="3" fillId="0" borderId="55" xfId="4" applyFont="1" applyBorder="1" applyAlignment="1">
      <alignment horizontal="left" indent="1"/>
    </xf>
    <xf numFmtId="0" fontId="4" fillId="0" borderId="27" xfId="1" applyFont="1" applyBorder="1" applyAlignment="1">
      <alignment horizontal="left"/>
    </xf>
    <xf numFmtId="165" fontId="4" fillId="0" borderId="33" xfId="1" applyNumberFormat="1" applyFont="1" applyBorder="1" applyAlignment="1">
      <alignment horizontal="right"/>
    </xf>
    <xf numFmtId="0" fontId="3" fillId="0" borderId="56" xfId="1" applyFont="1" applyBorder="1"/>
    <xf numFmtId="0" fontId="3" fillId="0" borderId="19" xfId="1" applyFont="1" applyBorder="1" applyAlignment="1">
      <alignment horizontal="left" indent="1"/>
    </xf>
    <xf numFmtId="0" fontId="9" fillId="0" borderId="20" xfId="1" applyFont="1" applyBorder="1" applyAlignment="1">
      <alignment horizontal="left" wrapText="1" indent="2"/>
    </xf>
    <xf numFmtId="3" fontId="4" fillId="0" borderId="22" xfId="1" applyNumberFormat="1" applyFont="1" applyBorder="1" applyAlignment="1">
      <alignment horizontal="right"/>
    </xf>
    <xf numFmtId="3" fontId="4" fillId="0" borderId="23" xfId="1" applyNumberFormat="1" applyFont="1" applyBorder="1" applyAlignment="1">
      <alignment horizontal="right"/>
    </xf>
    <xf numFmtId="0" fontId="4" fillId="0" borderId="25" xfId="1" applyFont="1" applyBorder="1" applyAlignment="1">
      <alignment horizontal="left"/>
    </xf>
    <xf numFmtId="3" fontId="4" fillId="0" borderId="26" xfId="1" applyNumberFormat="1" applyFont="1" applyBorder="1" applyAlignment="1">
      <alignment horizontal="right"/>
    </xf>
    <xf numFmtId="0" fontId="4" fillId="0" borderId="35" xfId="1" applyFont="1" applyBorder="1" applyAlignment="1">
      <alignment horizontal="left"/>
    </xf>
    <xf numFmtId="3" fontId="4" fillId="0" borderId="35" xfId="1" applyNumberFormat="1" applyFont="1" applyBorder="1" applyAlignment="1">
      <alignment horizontal="right"/>
    </xf>
    <xf numFmtId="3" fontId="4" fillId="0" borderId="36" xfId="1" applyNumberFormat="1" applyFont="1" applyBorder="1" applyAlignment="1">
      <alignment horizontal="right"/>
    </xf>
    <xf numFmtId="3" fontId="4" fillId="0" borderId="37" xfId="1" applyNumberFormat="1" applyFont="1" applyBorder="1" applyAlignment="1">
      <alignment horizontal="right"/>
    </xf>
    <xf numFmtId="0" fontId="4" fillId="0" borderId="2" xfId="1" applyFont="1" applyBorder="1"/>
    <xf numFmtId="3" fontId="4" fillId="0" borderId="2" xfId="1" applyNumberFormat="1" applyFont="1" applyBorder="1"/>
    <xf numFmtId="0" fontId="4" fillId="0" borderId="15" xfId="1" applyFont="1" applyBorder="1" applyAlignment="1">
      <alignment horizontal="left"/>
    </xf>
    <xf numFmtId="3" fontId="4" fillId="0" borderId="15" xfId="1" applyNumberFormat="1" applyFont="1" applyBorder="1" applyAlignment="1">
      <alignment horizontal="right"/>
    </xf>
    <xf numFmtId="3" fontId="4" fillId="0" borderId="16" xfId="1" applyNumberFormat="1" applyFont="1" applyBorder="1" applyAlignment="1">
      <alignment horizontal="right"/>
    </xf>
    <xf numFmtId="3" fontId="4" fillId="0" borderId="17" xfId="1" applyNumberFormat="1" applyFont="1" applyBorder="1" applyAlignment="1">
      <alignment horizontal="right"/>
    </xf>
    <xf numFmtId="0" fontId="3" fillId="0" borderId="18" xfId="1" applyFont="1" applyBorder="1"/>
    <xf numFmtId="3" fontId="3" fillId="0" borderId="2" xfId="1" applyNumberFormat="1" applyFont="1" applyBorder="1"/>
    <xf numFmtId="3" fontId="3" fillId="0" borderId="38" xfId="1" applyNumberFormat="1" applyFont="1" applyBorder="1"/>
    <xf numFmtId="3" fontId="3" fillId="4" borderId="29" xfId="1" applyNumberFormat="1" applyFont="1" applyFill="1" applyBorder="1" applyAlignment="1">
      <alignment horizontal="right"/>
    </xf>
    <xf numFmtId="3" fontId="3" fillId="4" borderId="21" xfId="1" applyNumberFormat="1" applyFont="1" applyFill="1" applyBorder="1" applyAlignment="1">
      <alignment horizontal="right"/>
    </xf>
    <xf numFmtId="3" fontId="3" fillId="4" borderId="34" xfId="1" applyNumberFormat="1" applyFont="1" applyFill="1" applyBorder="1" applyAlignment="1">
      <alignment horizontal="right"/>
    </xf>
    <xf numFmtId="0" fontId="3" fillId="0" borderId="57" xfId="4" applyFont="1" applyBorder="1" applyAlignment="1">
      <alignment horizontal="left" indent="1"/>
    </xf>
    <xf numFmtId="3" fontId="4" fillId="0" borderId="27" xfId="1" applyNumberFormat="1" applyFont="1" applyBorder="1" applyAlignment="1">
      <alignment horizontal="right"/>
    </xf>
    <xf numFmtId="3" fontId="3" fillId="4" borderId="33" xfId="1" applyNumberFormat="1" applyFont="1" applyFill="1" applyBorder="1" applyAlignment="1">
      <alignment horizontal="right"/>
    </xf>
    <xf numFmtId="3" fontId="4" fillId="0" borderId="28" xfId="1" applyNumberFormat="1" applyFont="1" applyBorder="1" applyAlignment="1">
      <alignment horizontal="right"/>
    </xf>
    <xf numFmtId="0" fontId="3" fillId="0" borderId="55" xfId="1" applyFont="1" applyBorder="1" applyAlignment="1">
      <alignment horizontal="left" indent="1"/>
    </xf>
    <xf numFmtId="0" fontId="4" fillId="0" borderId="39" xfId="1" applyFont="1" applyBorder="1" applyAlignment="1">
      <alignment horizontal="left" indent="1"/>
    </xf>
    <xf numFmtId="3" fontId="3" fillId="0" borderId="39" xfId="1" applyNumberFormat="1" applyFont="1" applyBorder="1" applyAlignment="1">
      <alignment horizontal="right"/>
    </xf>
    <xf numFmtId="3" fontId="4" fillId="0" borderId="40" xfId="1" applyNumberFormat="1" applyFont="1" applyBorder="1" applyAlignment="1">
      <alignment horizontal="right"/>
    </xf>
    <xf numFmtId="0" fontId="4" fillId="0" borderId="15" xfId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left" wrapText="1" indent="1"/>
    </xf>
    <xf numFmtId="3" fontId="3" fillId="4" borderId="41" xfId="1" applyNumberFormat="1" applyFont="1" applyFill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27" xfId="1" applyFont="1" applyBorder="1" applyAlignment="1">
      <alignment horizontal="left" wrapText="1" indent="1"/>
    </xf>
    <xf numFmtId="3" fontId="3" fillId="0" borderId="27" xfId="1" applyNumberFormat="1" applyFont="1" applyBorder="1" applyAlignment="1" applyProtection="1">
      <alignment horizontal="right" vertical="center"/>
      <protection locked="0"/>
    </xf>
    <xf numFmtId="3" fontId="3" fillId="4" borderId="33" xfId="1" applyNumberFormat="1" applyFont="1" applyFill="1" applyBorder="1" applyAlignment="1">
      <alignment horizontal="right" vertical="center"/>
    </xf>
    <xf numFmtId="0" fontId="3" fillId="0" borderId="42" xfId="4" applyFont="1" applyBorder="1" applyAlignment="1">
      <alignment horizontal="left" indent="1"/>
    </xf>
    <xf numFmtId="0" fontId="4" fillId="0" borderId="43" xfId="1" applyFont="1" applyBorder="1"/>
    <xf numFmtId="3" fontId="4" fillId="0" borderId="43" xfId="1" applyNumberFormat="1" applyFont="1" applyBorder="1" applyAlignment="1">
      <alignment horizontal="right"/>
    </xf>
    <xf numFmtId="3" fontId="4" fillId="0" borderId="44" xfId="1" applyNumberFormat="1" applyFont="1" applyBorder="1" applyAlignment="1">
      <alignment horizontal="right"/>
    </xf>
    <xf numFmtId="0" fontId="3" fillId="0" borderId="0" xfId="1" applyFont="1" applyAlignment="1">
      <alignment horizontal="center"/>
    </xf>
    <xf numFmtId="38" fontId="3" fillId="0" borderId="0" xfId="1" applyNumberFormat="1" applyFont="1"/>
    <xf numFmtId="38" fontId="4" fillId="0" borderId="0" xfId="1" applyNumberFormat="1" applyFont="1"/>
    <xf numFmtId="0" fontId="3" fillId="0" borderId="0" xfId="1" applyFont="1" applyAlignment="1" applyProtection="1">
      <alignment horizontal="left"/>
      <protection locked="0"/>
    </xf>
    <xf numFmtId="0" fontId="4" fillId="0" borderId="0" xfId="1" applyFont="1" applyProtection="1">
      <protection locked="0"/>
    </xf>
    <xf numFmtId="0" fontId="3" fillId="2" borderId="0" xfId="1" applyFont="1" applyFill="1" applyAlignment="1">
      <alignment horizontal="left"/>
    </xf>
    <xf numFmtId="0" fontId="7" fillId="2" borderId="0" xfId="0" applyFont="1" applyFill="1"/>
    <xf numFmtId="14" fontId="3" fillId="2" borderId="0" xfId="1" applyNumberFormat="1" applyFont="1" applyFill="1" applyAlignment="1">
      <alignment horizontal="left"/>
    </xf>
    <xf numFmtId="0" fontId="7" fillId="2" borderId="64" xfId="0" applyFont="1" applyFill="1" applyBorder="1"/>
    <xf numFmtId="165" fontId="4" fillId="0" borderId="20" xfId="1" applyNumberFormat="1" applyFont="1" applyBorder="1" applyAlignment="1">
      <alignment horizontal="right"/>
    </xf>
    <xf numFmtId="165" fontId="4" fillId="0" borderId="21" xfId="1" applyNumberFormat="1" applyFont="1" applyBorder="1" applyAlignment="1">
      <alignment horizontal="right"/>
    </xf>
    <xf numFmtId="165" fontId="4" fillId="0" borderId="19" xfId="1" applyNumberFormat="1" applyFont="1" applyBorder="1" applyAlignment="1">
      <alignment horizontal="right"/>
    </xf>
    <xf numFmtId="165" fontId="4" fillId="0" borderId="29" xfId="1" applyNumberFormat="1" applyFont="1" applyBorder="1" applyAlignment="1">
      <alignment horizontal="right"/>
    </xf>
    <xf numFmtId="3" fontId="4" fillId="0" borderId="25" xfId="1" applyNumberFormat="1" applyFont="1" applyBorder="1" applyAlignment="1">
      <alignment horizontal="right"/>
    </xf>
    <xf numFmtId="3" fontId="4" fillId="0" borderId="34" xfId="1" applyNumberFormat="1" applyFont="1" applyBorder="1" applyAlignment="1">
      <alignment horizontal="right"/>
    </xf>
    <xf numFmtId="165" fontId="11" fillId="0" borderId="20" xfId="0" applyNumberFormat="1" applyFont="1" applyBorder="1" applyAlignment="1" applyProtection="1">
      <alignment horizontal="right"/>
      <protection locked="0"/>
    </xf>
    <xf numFmtId="165" fontId="11" fillId="0" borderId="21" xfId="0" applyNumberFormat="1" applyFont="1" applyBorder="1" applyAlignment="1" applyProtection="1">
      <alignment horizontal="right"/>
      <protection locked="0"/>
    </xf>
    <xf numFmtId="165" fontId="11" fillId="0" borderId="25" xfId="0" applyNumberFormat="1" applyFont="1" applyBorder="1" applyAlignment="1" applyProtection="1">
      <alignment horizontal="right"/>
      <protection locked="0"/>
    </xf>
    <xf numFmtId="165" fontId="11" fillId="0" borderId="34" xfId="0" applyNumberFormat="1" applyFont="1" applyBorder="1" applyAlignment="1" applyProtection="1">
      <alignment horizontal="right"/>
      <protection locked="0"/>
    </xf>
    <xf numFmtId="165" fontId="12" fillId="0" borderId="19" xfId="0" applyNumberFormat="1" applyFont="1" applyBorder="1" applyAlignment="1" applyProtection="1">
      <alignment horizontal="right"/>
      <protection locked="0"/>
    </xf>
    <xf numFmtId="165" fontId="12" fillId="0" borderId="29" xfId="0" applyNumberFormat="1" applyFont="1" applyBorder="1" applyAlignment="1" applyProtection="1">
      <alignment horizontal="right"/>
      <protection locked="0"/>
    </xf>
    <xf numFmtId="165" fontId="12" fillId="0" borderId="20" xfId="0" applyNumberFormat="1" applyFont="1" applyBorder="1" applyAlignment="1" applyProtection="1">
      <alignment horizontal="right"/>
      <protection locked="0"/>
    </xf>
    <xf numFmtId="3" fontId="12" fillId="0" borderId="20" xfId="0" applyNumberFormat="1" applyFont="1" applyBorder="1" applyAlignment="1" applyProtection="1">
      <alignment horizontal="right"/>
      <protection locked="0"/>
    </xf>
    <xf numFmtId="3" fontId="12" fillId="0" borderId="25" xfId="0" applyNumberFormat="1" applyFont="1" applyBorder="1" applyAlignment="1" applyProtection="1">
      <alignment horizontal="right"/>
      <protection locked="0"/>
    </xf>
    <xf numFmtId="3" fontId="12" fillId="0" borderId="39" xfId="0" applyNumberFormat="1" applyFont="1" applyBorder="1" applyAlignment="1" applyProtection="1">
      <alignment horizontal="right" vertical="center"/>
      <protection locked="0"/>
    </xf>
    <xf numFmtId="165" fontId="3" fillId="2" borderId="9" xfId="0" applyNumberFormat="1" applyFont="1" applyFill="1" applyBorder="1" applyAlignment="1">
      <alignment horizontal="right"/>
    </xf>
    <xf numFmtId="165" fontId="4" fillId="2" borderId="9" xfId="1" applyNumberFormat="1" applyFont="1" applyFill="1" applyBorder="1" applyAlignment="1">
      <alignment horizontal="right"/>
    </xf>
    <xf numFmtId="165" fontId="3" fillId="2" borderId="9" xfId="1" applyNumberFormat="1" applyFont="1" applyFill="1" applyBorder="1" applyAlignment="1">
      <alignment horizontal="right"/>
    </xf>
    <xf numFmtId="165" fontId="12" fillId="0" borderId="21" xfId="0" applyNumberFormat="1" applyFont="1" applyBorder="1" applyAlignment="1" applyProtection="1">
      <alignment horizontal="right"/>
      <protection locked="0"/>
    </xf>
    <xf numFmtId="165" fontId="12" fillId="0" borderId="25" xfId="0" applyNumberFormat="1" applyFont="1" applyBorder="1" applyAlignment="1" applyProtection="1">
      <alignment horizontal="right"/>
      <protection locked="0"/>
    </xf>
    <xf numFmtId="165" fontId="12" fillId="0" borderId="34" xfId="0" applyNumberFormat="1" applyFont="1" applyBorder="1" applyAlignment="1" applyProtection="1">
      <alignment horizontal="right"/>
      <protection locked="0"/>
    </xf>
    <xf numFmtId="3" fontId="12" fillId="0" borderId="19" xfId="0" applyNumberFormat="1" applyFont="1" applyBorder="1" applyAlignment="1" applyProtection="1">
      <alignment horizontal="right"/>
      <protection locked="0"/>
    </xf>
    <xf numFmtId="165" fontId="12" fillId="6" borderId="6" xfId="0" applyNumberFormat="1" applyFont="1" applyFill="1" applyBorder="1" applyAlignment="1">
      <alignment horizontal="right"/>
    </xf>
    <xf numFmtId="165" fontId="12" fillId="6" borderId="9" xfId="0" applyNumberFormat="1" applyFont="1" applyFill="1" applyBorder="1" applyAlignment="1">
      <alignment horizontal="right"/>
    </xf>
    <xf numFmtId="38" fontId="12" fillId="6" borderId="9" xfId="0" applyNumberFormat="1" applyFont="1" applyFill="1" applyBorder="1" applyAlignment="1">
      <alignment horizontal="right"/>
    </xf>
    <xf numFmtId="0" fontId="3" fillId="0" borderId="20" xfId="0" applyFont="1" applyBorder="1" applyProtection="1">
      <protection locked="0"/>
    </xf>
    <xf numFmtId="0" fontId="4" fillId="2" borderId="49" xfId="0" applyFont="1" applyFill="1" applyBorder="1" applyAlignment="1">
      <alignment horizontal="left"/>
    </xf>
    <xf numFmtId="0" fontId="4" fillId="2" borderId="50" xfId="0" applyFont="1" applyFill="1" applyBorder="1" applyAlignment="1">
      <alignment horizontal="left"/>
    </xf>
    <xf numFmtId="0" fontId="4" fillId="2" borderId="48" xfId="0" applyFont="1" applyFill="1" applyBorder="1" applyAlignment="1">
      <alignment horizontal="left"/>
    </xf>
    <xf numFmtId="0" fontId="4" fillId="2" borderId="59" xfId="0" applyFont="1" applyFill="1" applyBorder="1" applyAlignment="1">
      <alignment horizontal="left"/>
    </xf>
    <xf numFmtId="0" fontId="4" fillId="2" borderId="60" xfId="0" applyFont="1" applyFill="1" applyBorder="1" applyAlignment="1">
      <alignment horizontal="left"/>
    </xf>
    <xf numFmtId="0" fontId="4" fillId="2" borderId="6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59" xfId="0" applyFont="1" applyFill="1" applyBorder="1" applyAlignment="1">
      <alignment horizontal="left" shrinkToFit="1"/>
    </xf>
    <xf numFmtId="0" fontId="4" fillId="2" borderId="60" xfId="0" applyFont="1" applyFill="1" applyBorder="1" applyAlignment="1">
      <alignment horizontal="left" shrinkToFit="1"/>
    </xf>
    <xf numFmtId="0" fontId="4" fillId="2" borderId="63" xfId="0" applyFont="1" applyFill="1" applyBorder="1" applyAlignment="1">
      <alignment horizontal="left" shrinkToFit="1"/>
    </xf>
    <xf numFmtId="0" fontId="3" fillId="2" borderId="9" xfId="0" applyFont="1" applyFill="1" applyBorder="1"/>
    <xf numFmtId="0" fontId="3" fillId="2" borderId="10" xfId="0" applyFont="1" applyFill="1" applyBorder="1"/>
    <xf numFmtId="14" fontId="3" fillId="0" borderId="0" xfId="1" applyNumberFormat="1" applyFont="1" applyAlignment="1">
      <alignment horizontal="left"/>
    </xf>
  </cellXfs>
  <cellStyles count="7">
    <cellStyle name="Comma 2" xfId="2" xr:uid="{00000000-0005-0000-0000-000000000000}"/>
    <cellStyle name="Normal" xfId="0" builtinId="0"/>
    <cellStyle name="Normal 10" xfId="5" xr:uid="{00000000-0005-0000-0000-000002000000}"/>
    <cellStyle name="Normal 2" xfId="1" xr:uid="{00000000-0005-0000-0000-000003000000}"/>
    <cellStyle name="Normal 2 10 2 2" xfId="6" xr:uid="{00000000-0005-0000-0000-000004000000}"/>
    <cellStyle name="Normal 2 2" xfId="4" xr:uid="{00000000-0005-0000-0000-000005000000}"/>
    <cellStyle name="Percent 2" xfId="3" xr:uid="{00000000-0005-0000-0000-000006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heet"/>
      <sheetName val="Sheet1"/>
      <sheetName val="Lists"/>
      <sheetName val="Technica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showGridLines="0" tabSelected="1" view="pageBreakPreview" zoomScale="90" zoomScaleSheetLayoutView="90" workbookViewId="0">
      <selection activeCell="J27" sqref="J26:J27"/>
    </sheetView>
  </sheetViews>
  <sheetFormatPr defaultColWidth="9.140625" defaultRowHeight="12" customHeight="1" x14ac:dyDescent="0.2"/>
  <cols>
    <col min="1" max="1" width="8.28515625" style="25" customWidth="1"/>
    <col min="2" max="2" width="48.7109375" style="25" customWidth="1"/>
    <col min="3" max="3" width="14.42578125" style="25" customWidth="1"/>
    <col min="4" max="4" width="13.5703125" style="25" bestFit="1" customWidth="1"/>
    <col min="5" max="5" width="16.28515625" style="25" bestFit="1" customWidth="1"/>
    <col min="6" max="16384" width="9.140625" style="25"/>
  </cols>
  <sheetData>
    <row r="1" spans="1:6" ht="12" customHeight="1" x14ac:dyDescent="0.2">
      <c r="A1" s="22" t="s">
        <v>0</v>
      </c>
      <c r="B1" s="23" t="str">
        <f>Info!B1</f>
        <v>სს. მისო "ალფა ექსპრესი"</v>
      </c>
      <c r="C1" s="24"/>
      <c r="D1" s="24"/>
      <c r="E1" s="24"/>
    </row>
    <row r="2" spans="1:6" ht="12" customHeight="1" x14ac:dyDescent="0.2">
      <c r="A2" s="22" t="s">
        <v>1</v>
      </c>
      <c r="B2" s="193">
        <v>46022</v>
      </c>
      <c r="C2" s="24"/>
      <c r="D2" s="24"/>
      <c r="E2" s="24"/>
    </row>
    <row r="3" spans="1:6" ht="12" customHeight="1" x14ac:dyDescent="0.2">
      <c r="A3" s="22"/>
      <c r="B3" s="22"/>
      <c r="C3" s="24"/>
      <c r="D3" s="24"/>
      <c r="E3" s="24"/>
    </row>
    <row r="4" spans="1:6" ht="12" customHeight="1" x14ac:dyDescent="0.2">
      <c r="A4" s="26" t="s">
        <v>2</v>
      </c>
      <c r="B4" s="27" t="s">
        <v>3</v>
      </c>
      <c r="C4" s="22"/>
      <c r="D4" s="22"/>
      <c r="E4" s="28" t="s">
        <v>4</v>
      </c>
    </row>
    <row r="5" spans="1:6" ht="12" customHeight="1" thickBot="1" x14ac:dyDescent="0.25">
      <c r="A5" s="22"/>
      <c r="B5" s="22"/>
      <c r="C5" s="22"/>
      <c r="D5" s="22"/>
      <c r="E5" s="29"/>
    </row>
    <row r="6" spans="1:6" ht="12" customHeight="1" thickBot="1" x14ac:dyDescent="0.25">
      <c r="A6" s="30" t="s">
        <v>5</v>
      </c>
      <c r="B6" s="31" t="s">
        <v>6</v>
      </c>
      <c r="C6" s="32" t="s">
        <v>7</v>
      </c>
      <c r="D6" s="32" t="s">
        <v>8</v>
      </c>
      <c r="E6" s="33" t="s">
        <v>9</v>
      </c>
    </row>
    <row r="7" spans="1:6" ht="12" customHeight="1" x14ac:dyDescent="0.2">
      <c r="A7" s="34">
        <v>1</v>
      </c>
      <c r="B7" s="35" t="s">
        <v>10</v>
      </c>
      <c r="C7" s="177">
        <v>149</v>
      </c>
      <c r="D7" s="177">
        <v>361</v>
      </c>
      <c r="E7" s="37">
        <f t="shared" ref="E7:E12" si="0">C7+D7</f>
        <v>510</v>
      </c>
      <c r="F7" s="38"/>
    </row>
    <row r="8" spans="1:6" ht="12" customHeight="1" x14ac:dyDescent="0.2">
      <c r="A8" s="39">
        <v>2</v>
      </c>
      <c r="B8" s="40" t="s">
        <v>11</v>
      </c>
      <c r="C8" s="178">
        <v>29122</v>
      </c>
      <c r="D8" s="178">
        <v>16218</v>
      </c>
      <c r="E8" s="42">
        <f t="shared" si="0"/>
        <v>45340</v>
      </c>
      <c r="F8" s="38"/>
    </row>
    <row r="9" spans="1:6" ht="12" customHeight="1" x14ac:dyDescent="0.2">
      <c r="A9" s="39">
        <v>3</v>
      </c>
      <c r="B9" s="43" t="s">
        <v>12</v>
      </c>
      <c r="C9" s="178">
        <v>2415869</v>
      </c>
      <c r="D9" s="178">
        <v>0</v>
      </c>
      <c r="E9" s="42">
        <f t="shared" si="0"/>
        <v>2415869</v>
      </c>
      <c r="F9" s="38"/>
    </row>
    <row r="10" spans="1:6" ht="12" customHeight="1" x14ac:dyDescent="0.2">
      <c r="A10" s="39">
        <v>3.1</v>
      </c>
      <c r="B10" s="43" t="s">
        <v>13</v>
      </c>
      <c r="C10" s="179"/>
      <c r="D10" s="179">
        <v>0</v>
      </c>
      <c r="E10" s="44">
        <f t="shared" si="0"/>
        <v>0</v>
      </c>
      <c r="F10" s="38"/>
    </row>
    <row r="11" spans="1:6" ht="12" customHeight="1" x14ac:dyDescent="0.2">
      <c r="A11" s="39">
        <v>3.2</v>
      </c>
      <c r="B11" s="40" t="s">
        <v>14</v>
      </c>
      <c r="C11" s="171">
        <f>C9+C10</f>
        <v>2415869</v>
      </c>
      <c r="D11" s="171">
        <f>D9+D10</f>
        <v>0</v>
      </c>
      <c r="E11" s="42">
        <f t="shared" si="0"/>
        <v>2415869</v>
      </c>
    </row>
    <row r="12" spans="1:6" ht="12" customHeight="1" x14ac:dyDescent="0.2">
      <c r="A12" s="39">
        <v>4</v>
      </c>
      <c r="B12" s="40" t="s">
        <v>15</v>
      </c>
      <c r="C12" s="170"/>
      <c r="D12" s="172">
        <v>0</v>
      </c>
      <c r="E12" s="42">
        <f t="shared" si="0"/>
        <v>0</v>
      </c>
    </row>
    <row r="13" spans="1:6" ht="12" customHeight="1" x14ac:dyDescent="0.2">
      <c r="A13" s="39">
        <v>5</v>
      </c>
      <c r="B13" s="40" t="s">
        <v>16</v>
      </c>
      <c r="C13" s="178">
        <v>42991</v>
      </c>
      <c r="D13" s="41">
        <v>0</v>
      </c>
      <c r="E13" s="42">
        <f>C13+D13</f>
        <v>42991</v>
      </c>
    </row>
    <row r="14" spans="1:6" ht="12" customHeight="1" x14ac:dyDescent="0.2">
      <c r="A14" s="39">
        <v>6</v>
      </c>
      <c r="B14" s="40" t="s">
        <v>17</v>
      </c>
      <c r="C14" s="178">
        <v>0</v>
      </c>
      <c r="D14" s="45"/>
      <c r="E14" s="42">
        <f>C14</f>
        <v>0</v>
      </c>
    </row>
    <row r="15" spans="1:6" ht="12" customHeight="1" x14ac:dyDescent="0.2">
      <c r="A15" s="39">
        <v>7</v>
      </c>
      <c r="B15" s="40" t="s">
        <v>18</v>
      </c>
      <c r="C15" s="178">
        <v>100000</v>
      </c>
      <c r="D15" s="45"/>
      <c r="E15" s="42">
        <f>C15</f>
        <v>100000</v>
      </c>
    </row>
    <row r="16" spans="1:6" ht="12" customHeight="1" x14ac:dyDescent="0.2">
      <c r="A16" s="39">
        <v>8</v>
      </c>
      <c r="B16" s="40" t="s">
        <v>19</v>
      </c>
      <c r="C16" s="178">
        <v>7117</v>
      </c>
      <c r="D16" s="45"/>
      <c r="E16" s="42">
        <f>C16</f>
        <v>7117</v>
      </c>
    </row>
    <row r="17" spans="1:5" ht="12" customHeight="1" x14ac:dyDescent="0.2">
      <c r="A17" s="39">
        <v>9</v>
      </c>
      <c r="B17" s="40" t="s">
        <v>20</v>
      </c>
      <c r="C17" s="178">
        <v>778966</v>
      </c>
      <c r="D17" s="178">
        <v>0</v>
      </c>
      <c r="E17" s="42">
        <f>C17+D17</f>
        <v>778966</v>
      </c>
    </row>
    <row r="18" spans="1:5" ht="12" customHeight="1" thickBot="1" x14ac:dyDescent="0.25">
      <c r="A18" s="34">
        <v>10</v>
      </c>
      <c r="B18" s="46" t="s">
        <v>21</v>
      </c>
      <c r="C18" s="47">
        <f>SUM(C7:C8,C11:C17)</f>
        <v>3374214</v>
      </c>
      <c r="D18" s="47" t="s">
        <v>118</v>
      </c>
      <c r="E18" s="48">
        <f>SUM(E7:E8,E11:E17)</f>
        <v>3390793</v>
      </c>
    </row>
    <row r="19" spans="1:5" ht="12" customHeight="1" thickBot="1" x14ac:dyDescent="0.25">
      <c r="A19" s="30"/>
      <c r="B19" s="31" t="s">
        <v>22</v>
      </c>
      <c r="C19" s="32"/>
      <c r="D19" s="32"/>
      <c r="E19" s="33"/>
    </row>
    <row r="20" spans="1:5" ht="12" customHeight="1" x14ac:dyDescent="0.2">
      <c r="A20" s="34">
        <v>11</v>
      </c>
      <c r="B20" s="35" t="s">
        <v>23</v>
      </c>
      <c r="C20" s="178">
        <v>0</v>
      </c>
      <c r="D20" s="36">
        <v>0</v>
      </c>
      <c r="E20" s="37">
        <v>0</v>
      </c>
    </row>
    <row r="21" spans="1:5" ht="12" customHeight="1" x14ac:dyDescent="0.2">
      <c r="A21" s="39">
        <v>12</v>
      </c>
      <c r="B21" s="40" t="s">
        <v>24</v>
      </c>
      <c r="C21" s="178">
        <v>0</v>
      </c>
      <c r="D21" s="41">
        <v>0</v>
      </c>
      <c r="E21" s="42">
        <f>C21+D21</f>
        <v>0</v>
      </c>
    </row>
    <row r="22" spans="1:5" ht="12" customHeight="1" x14ac:dyDescent="0.2">
      <c r="A22" s="39">
        <v>13</v>
      </c>
      <c r="B22" s="40" t="s">
        <v>25</v>
      </c>
      <c r="C22" s="178">
        <v>0</v>
      </c>
      <c r="D22" s="41">
        <v>0</v>
      </c>
      <c r="E22" s="42">
        <f t="shared" ref="E22:E25" si="1">C22+D22</f>
        <v>0</v>
      </c>
    </row>
    <row r="23" spans="1:5" ht="12" customHeight="1" x14ac:dyDescent="0.2">
      <c r="A23" s="34">
        <v>14</v>
      </c>
      <c r="B23" s="40" t="s">
        <v>26</v>
      </c>
      <c r="C23" s="178"/>
      <c r="D23" s="41">
        <v>0</v>
      </c>
      <c r="E23" s="42">
        <f t="shared" si="1"/>
        <v>0</v>
      </c>
    </row>
    <row r="24" spans="1:5" ht="12" customHeight="1" x14ac:dyDescent="0.2">
      <c r="A24" s="39">
        <v>15</v>
      </c>
      <c r="B24" s="40" t="s">
        <v>27</v>
      </c>
      <c r="C24" s="178">
        <v>49479</v>
      </c>
      <c r="D24" s="41">
        <v>0</v>
      </c>
      <c r="E24" s="42">
        <f t="shared" si="1"/>
        <v>49479</v>
      </c>
    </row>
    <row r="25" spans="1:5" ht="12" customHeight="1" x14ac:dyDescent="0.2">
      <c r="A25" s="39">
        <v>16</v>
      </c>
      <c r="B25" s="40" t="s">
        <v>28</v>
      </c>
      <c r="C25" s="41">
        <v>0</v>
      </c>
      <c r="D25" s="41">
        <v>0</v>
      </c>
      <c r="E25" s="42">
        <f t="shared" si="1"/>
        <v>0</v>
      </c>
    </row>
    <row r="26" spans="1:5" ht="12" customHeight="1" thickBot="1" x14ac:dyDescent="0.25">
      <c r="A26" s="34">
        <v>17</v>
      </c>
      <c r="B26" s="46" t="s">
        <v>29</v>
      </c>
      <c r="C26" s="47">
        <f>SUM(C20:C25)</f>
        <v>49479</v>
      </c>
      <c r="D26" s="47">
        <f>SUM(D20:D25)</f>
        <v>0</v>
      </c>
      <c r="E26" s="48">
        <f t="shared" ref="E26" si="2">C26+D26</f>
        <v>49479</v>
      </c>
    </row>
    <row r="27" spans="1:5" ht="12" customHeight="1" thickBot="1" x14ac:dyDescent="0.25">
      <c r="A27" s="30"/>
      <c r="B27" s="31" t="s">
        <v>30</v>
      </c>
      <c r="C27" s="32"/>
      <c r="D27" s="32"/>
      <c r="E27" s="33"/>
    </row>
    <row r="28" spans="1:5" ht="12" customHeight="1" x14ac:dyDescent="0.2">
      <c r="A28" s="34">
        <v>18</v>
      </c>
      <c r="B28" s="49" t="s">
        <v>31</v>
      </c>
      <c r="C28" s="36">
        <v>3320000</v>
      </c>
      <c r="D28" s="45"/>
      <c r="E28" s="37">
        <f t="shared" ref="E28:E33" si="3">C28</f>
        <v>3320000</v>
      </c>
    </row>
    <row r="29" spans="1:5" ht="12" customHeight="1" x14ac:dyDescent="0.2">
      <c r="A29" s="39">
        <v>19</v>
      </c>
      <c r="B29" s="50" t="s">
        <v>32</v>
      </c>
      <c r="C29" s="41">
        <v>0</v>
      </c>
      <c r="D29" s="45"/>
      <c r="E29" s="42">
        <f t="shared" si="3"/>
        <v>0</v>
      </c>
    </row>
    <row r="30" spans="1:5" ht="12" customHeight="1" x14ac:dyDescent="0.2">
      <c r="A30" s="39">
        <v>20</v>
      </c>
      <c r="B30" s="50" t="s">
        <v>33</v>
      </c>
      <c r="C30" s="41">
        <v>0</v>
      </c>
      <c r="D30" s="45"/>
      <c r="E30" s="42">
        <f t="shared" si="3"/>
        <v>0</v>
      </c>
    </row>
    <row r="31" spans="1:5" ht="12" customHeight="1" x14ac:dyDescent="0.2">
      <c r="A31" s="39">
        <v>21</v>
      </c>
      <c r="B31" s="50" t="s">
        <v>34</v>
      </c>
      <c r="C31" s="41">
        <v>21314</v>
      </c>
      <c r="D31" s="45"/>
      <c r="E31" s="42">
        <f t="shared" si="3"/>
        <v>21314</v>
      </c>
    </row>
    <row r="32" spans="1:5" ht="12" customHeight="1" x14ac:dyDescent="0.2">
      <c r="A32" s="39">
        <v>22</v>
      </c>
      <c r="B32" s="50" t="s">
        <v>35</v>
      </c>
      <c r="C32" s="41"/>
      <c r="D32" s="45"/>
      <c r="E32" s="42">
        <f t="shared" si="3"/>
        <v>0</v>
      </c>
    </row>
    <row r="33" spans="1:5" ht="12" customHeight="1" thickBot="1" x14ac:dyDescent="0.25">
      <c r="A33" s="51">
        <v>23</v>
      </c>
      <c r="B33" s="46" t="s">
        <v>36</v>
      </c>
      <c r="C33" s="47">
        <f>SUM(C28:C32)</f>
        <v>3341314</v>
      </c>
      <c r="D33" s="45"/>
      <c r="E33" s="48">
        <f t="shared" si="3"/>
        <v>3341314</v>
      </c>
    </row>
    <row r="34" spans="1:5" ht="12" customHeight="1" thickBot="1" x14ac:dyDescent="0.25">
      <c r="A34" s="52">
        <v>24</v>
      </c>
      <c r="B34" s="53" t="s">
        <v>37</v>
      </c>
      <c r="C34" s="54">
        <f>C26+C33</f>
        <v>3390793</v>
      </c>
      <c r="D34" s="54">
        <f>D26</f>
        <v>0</v>
      </c>
      <c r="E34" s="55">
        <f>C34+D34</f>
        <v>3390793</v>
      </c>
    </row>
    <row r="35" spans="1:5" ht="12" customHeight="1" x14ac:dyDescent="0.2">
      <c r="A35" s="24"/>
      <c r="B35" s="24"/>
      <c r="C35" s="56"/>
      <c r="D35" s="56"/>
      <c r="E35" s="56"/>
    </row>
    <row r="36" spans="1:5" ht="12" customHeight="1" x14ac:dyDescent="0.2">
      <c r="A36" s="24"/>
      <c r="B36" s="24"/>
      <c r="C36" s="24"/>
      <c r="D36" s="24"/>
      <c r="E36" s="24"/>
    </row>
    <row r="37" spans="1:5" ht="12" customHeight="1" x14ac:dyDescent="0.2">
      <c r="A37" s="24"/>
      <c r="B37" s="24"/>
      <c r="C37" s="57"/>
      <c r="D37" s="58"/>
      <c r="E37" s="24"/>
    </row>
    <row r="38" spans="1:5" ht="12" customHeight="1" x14ac:dyDescent="0.2">
      <c r="A38" s="24"/>
      <c r="B38" s="24" t="s">
        <v>106</v>
      </c>
      <c r="C38" s="24"/>
      <c r="D38" s="59"/>
      <c r="E38" s="24"/>
    </row>
    <row r="39" spans="1:5" ht="12" customHeight="1" x14ac:dyDescent="0.2">
      <c r="C39" s="60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0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  <ignoredErrors>
    <ignoredError sqref="C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showGridLines="0" view="pageBreakPreview" topLeftCell="A31" zoomScale="90" zoomScaleSheetLayoutView="90" workbookViewId="0">
      <selection activeCell="B3" sqref="B3"/>
    </sheetView>
  </sheetViews>
  <sheetFormatPr defaultColWidth="9.140625" defaultRowHeight="11.25" x14ac:dyDescent="0.2"/>
  <cols>
    <col min="1" max="1" width="8.140625" style="24" bestFit="1" customWidth="1"/>
    <col min="2" max="2" width="48.85546875" style="24" customWidth="1"/>
    <col min="3" max="4" width="12" style="24" customWidth="1"/>
    <col min="5" max="5" width="12" style="62" customWidth="1"/>
    <col min="6" max="16384" width="9.140625" style="24"/>
  </cols>
  <sheetData>
    <row r="1" spans="1:5" x14ac:dyDescent="0.2">
      <c r="A1" s="61" t="s">
        <v>0</v>
      </c>
      <c r="B1" s="23" t="str">
        <f>Info!B1</f>
        <v>სს. მისო "ალფა ექსპრესი"</v>
      </c>
    </row>
    <row r="2" spans="1:5" x14ac:dyDescent="0.2">
      <c r="A2" s="61" t="s">
        <v>1</v>
      </c>
      <c r="B2" s="193">
        <v>46022</v>
      </c>
    </row>
    <row r="3" spans="1:5" x14ac:dyDescent="0.2">
      <c r="B3" s="63"/>
    </row>
    <row r="4" spans="1:5" ht="12" thickBot="1" x14ac:dyDescent="0.25">
      <c r="A4" s="64" t="s">
        <v>38</v>
      </c>
      <c r="B4" s="65" t="s">
        <v>39</v>
      </c>
      <c r="E4" s="66" t="s">
        <v>4</v>
      </c>
    </row>
    <row r="5" spans="1:5" ht="12" thickBot="1" x14ac:dyDescent="0.25">
      <c r="A5" s="67" t="s">
        <v>5</v>
      </c>
      <c r="B5" s="68"/>
      <c r="C5" s="69" t="s">
        <v>7</v>
      </c>
      <c r="D5" s="70" t="s">
        <v>8</v>
      </c>
      <c r="E5" s="71" t="s">
        <v>9</v>
      </c>
    </row>
    <row r="6" spans="1:5" ht="12" thickBot="1" x14ac:dyDescent="0.25">
      <c r="A6" s="72"/>
      <c r="B6" s="73" t="s">
        <v>40</v>
      </c>
      <c r="C6" s="73"/>
      <c r="D6" s="73"/>
      <c r="E6" s="73"/>
    </row>
    <row r="7" spans="1:5" x14ac:dyDescent="0.2">
      <c r="A7" s="74">
        <v>1</v>
      </c>
      <c r="B7" s="75" t="s">
        <v>41</v>
      </c>
      <c r="C7" s="76">
        <v>0</v>
      </c>
      <c r="D7" s="77">
        <v>0</v>
      </c>
      <c r="E7" s="78">
        <f t="shared" ref="E7:E24" si="0">C7+D7</f>
        <v>0</v>
      </c>
    </row>
    <row r="8" spans="1:5" x14ac:dyDescent="0.2">
      <c r="A8" s="74">
        <v>2</v>
      </c>
      <c r="B8" s="79" t="s">
        <v>42</v>
      </c>
      <c r="C8" s="154">
        <f>C10+C13+C15</f>
        <v>238895</v>
      </c>
      <c r="D8" s="155">
        <f>D10</f>
        <v>250</v>
      </c>
      <c r="E8" s="80">
        <f t="shared" si="0"/>
        <v>239145</v>
      </c>
    </row>
    <row r="9" spans="1:5" x14ac:dyDescent="0.2">
      <c r="A9" s="74">
        <v>2.1</v>
      </c>
      <c r="B9" s="81" t="s">
        <v>43</v>
      </c>
      <c r="C9" s="160"/>
      <c r="D9" s="161"/>
      <c r="E9" s="82">
        <f t="shared" si="0"/>
        <v>0</v>
      </c>
    </row>
    <row r="10" spans="1:5" x14ac:dyDescent="0.2">
      <c r="A10" s="74">
        <v>2.2000000000000002</v>
      </c>
      <c r="B10" s="81" t="s">
        <v>44</v>
      </c>
      <c r="C10" s="160">
        <v>48012</v>
      </c>
      <c r="D10" s="161">
        <v>250</v>
      </c>
      <c r="E10" s="82">
        <f t="shared" si="0"/>
        <v>48262</v>
      </c>
    </row>
    <row r="11" spans="1:5" x14ac:dyDescent="0.2">
      <c r="A11" s="74">
        <v>2.2999999999999998</v>
      </c>
      <c r="B11" s="81" t="s">
        <v>45</v>
      </c>
      <c r="C11" s="160"/>
      <c r="D11" s="161"/>
      <c r="E11" s="82">
        <f t="shared" si="0"/>
        <v>0</v>
      </c>
    </row>
    <row r="12" spans="1:5" x14ac:dyDescent="0.2">
      <c r="A12" s="74">
        <v>2.4</v>
      </c>
      <c r="B12" s="81" t="s">
        <v>46</v>
      </c>
      <c r="C12" s="160"/>
      <c r="D12" s="161"/>
      <c r="E12" s="82">
        <f t="shared" si="0"/>
        <v>0</v>
      </c>
    </row>
    <row r="13" spans="1:5" x14ac:dyDescent="0.2">
      <c r="A13" s="74">
        <v>2.5</v>
      </c>
      <c r="B13" s="81" t="s">
        <v>47</v>
      </c>
      <c r="C13" s="160">
        <v>131371</v>
      </c>
      <c r="D13" s="161"/>
      <c r="E13" s="82">
        <f t="shared" si="0"/>
        <v>131371</v>
      </c>
    </row>
    <row r="14" spans="1:5" x14ac:dyDescent="0.2">
      <c r="A14" s="74">
        <v>2.6</v>
      </c>
      <c r="B14" s="81" t="s">
        <v>48</v>
      </c>
      <c r="C14" s="160"/>
      <c r="D14" s="161"/>
      <c r="E14" s="82">
        <f>C14+D14</f>
        <v>0</v>
      </c>
    </row>
    <row r="15" spans="1:5" x14ac:dyDescent="0.2">
      <c r="A15" s="74">
        <v>2.7</v>
      </c>
      <c r="B15" s="81" t="s">
        <v>49</v>
      </c>
      <c r="C15" s="160">
        <v>59512</v>
      </c>
      <c r="D15" s="161"/>
      <c r="E15" s="82">
        <f t="shared" si="0"/>
        <v>59512</v>
      </c>
    </row>
    <row r="16" spans="1:5" x14ac:dyDescent="0.2">
      <c r="A16" s="74">
        <v>3</v>
      </c>
      <c r="B16" s="79" t="s">
        <v>50</v>
      </c>
      <c r="C16" s="154">
        <f>SUM(C17:C20)</f>
        <v>343438</v>
      </c>
      <c r="D16" s="155">
        <f>SUM(D17:D20)</f>
        <v>0</v>
      </c>
      <c r="E16" s="80">
        <f t="shared" si="0"/>
        <v>343438</v>
      </c>
    </row>
    <row r="17" spans="1:5" x14ac:dyDescent="0.2">
      <c r="A17" s="74">
        <v>3.1</v>
      </c>
      <c r="B17" s="81" t="s">
        <v>51</v>
      </c>
      <c r="C17" s="160">
        <v>343438</v>
      </c>
      <c r="D17" s="161">
        <v>0</v>
      </c>
      <c r="E17" s="82">
        <f t="shared" si="0"/>
        <v>343438</v>
      </c>
    </row>
    <row r="18" spans="1:5" x14ac:dyDescent="0.2">
      <c r="A18" s="74">
        <v>3.2</v>
      </c>
      <c r="B18" s="81" t="s">
        <v>52</v>
      </c>
      <c r="C18" s="160"/>
      <c r="D18" s="161"/>
      <c r="E18" s="82">
        <f t="shared" si="0"/>
        <v>0</v>
      </c>
    </row>
    <row r="19" spans="1:5" x14ac:dyDescent="0.2">
      <c r="A19" s="74">
        <v>3.3</v>
      </c>
      <c r="B19" s="81" t="s">
        <v>53</v>
      </c>
      <c r="C19" s="160"/>
      <c r="D19" s="161"/>
      <c r="E19" s="82">
        <f t="shared" si="0"/>
        <v>0</v>
      </c>
    </row>
    <row r="20" spans="1:5" x14ac:dyDescent="0.2">
      <c r="A20" s="74">
        <v>3.4</v>
      </c>
      <c r="B20" s="81" t="s">
        <v>54</v>
      </c>
      <c r="C20" s="160"/>
      <c r="D20" s="161"/>
      <c r="E20" s="82">
        <f t="shared" si="0"/>
        <v>0</v>
      </c>
    </row>
    <row r="21" spans="1:5" ht="22.5" x14ac:dyDescent="0.2">
      <c r="A21" s="74">
        <v>4</v>
      </c>
      <c r="B21" s="83" t="s">
        <v>55</v>
      </c>
      <c r="C21" s="160">
        <v>32530</v>
      </c>
      <c r="D21" s="161">
        <v>252</v>
      </c>
      <c r="E21" s="80">
        <f t="shared" si="0"/>
        <v>32782</v>
      </c>
    </row>
    <row r="22" spans="1:5" ht="22.5" x14ac:dyDescent="0.2">
      <c r="A22" s="74">
        <v>5</v>
      </c>
      <c r="B22" s="83" t="s">
        <v>56</v>
      </c>
      <c r="C22" s="160">
        <v>0</v>
      </c>
      <c r="D22" s="161">
        <v>0</v>
      </c>
      <c r="E22" s="80">
        <f t="shared" si="0"/>
        <v>0</v>
      </c>
    </row>
    <row r="23" spans="1:5" x14ac:dyDescent="0.2">
      <c r="A23" s="84">
        <v>6</v>
      </c>
      <c r="B23" s="85" t="s">
        <v>57</v>
      </c>
      <c r="C23" s="162"/>
      <c r="D23" s="163"/>
      <c r="E23" s="86">
        <f t="shared" si="0"/>
        <v>0</v>
      </c>
    </row>
    <row r="24" spans="1:5" ht="12" thickBot="1" x14ac:dyDescent="0.25">
      <c r="A24" s="87">
        <v>7</v>
      </c>
      <c r="B24" s="88" t="s">
        <v>58</v>
      </c>
      <c r="C24" s="89">
        <f>SUM(C7:C8,C21:C23,C16)</f>
        <v>614863</v>
      </c>
      <c r="D24" s="89">
        <f>SUM(D7:D8,D21:D23,D16)</f>
        <v>502</v>
      </c>
      <c r="E24" s="90">
        <f t="shared" si="0"/>
        <v>615365</v>
      </c>
    </row>
    <row r="25" spans="1:5" ht="12" thickBot="1" x14ac:dyDescent="0.25">
      <c r="A25" s="91"/>
      <c r="B25" s="73" t="s">
        <v>59</v>
      </c>
      <c r="C25" s="73"/>
      <c r="D25" s="73"/>
      <c r="E25" s="73"/>
    </row>
    <row r="26" spans="1:5" ht="22.5" x14ac:dyDescent="0.2">
      <c r="A26" s="74">
        <v>8</v>
      </c>
      <c r="B26" s="92" t="s">
        <v>60</v>
      </c>
      <c r="C26" s="164">
        <v>0</v>
      </c>
      <c r="D26" s="165">
        <v>0</v>
      </c>
      <c r="E26" s="78">
        <f t="shared" ref="E26:E34" si="1">C26+D26</f>
        <v>0</v>
      </c>
    </row>
    <row r="27" spans="1:5" x14ac:dyDescent="0.2">
      <c r="A27" s="74">
        <v>9</v>
      </c>
      <c r="B27" s="93" t="s">
        <v>61</v>
      </c>
      <c r="C27" s="166">
        <v>0</v>
      </c>
      <c r="D27" s="173">
        <v>0</v>
      </c>
      <c r="E27" s="80">
        <f t="shared" si="1"/>
        <v>0</v>
      </c>
    </row>
    <row r="28" spans="1:5" x14ac:dyDescent="0.2">
      <c r="A28" s="74">
        <v>10</v>
      </c>
      <c r="B28" s="93" t="s">
        <v>62</v>
      </c>
      <c r="C28" s="166">
        <v>0</v>
      </c>
      <c r="D28" s="173">
        <v>0</v>
      </c>
      <c r="E28" s="80">
        <f t="shared" si="1"/>
        <v>0</v>
      </c>
    </row>
    <row r="29" spans="1:5" x14ac:dyDescent="0.2">
      <c r="A29" s="74">
        <v>11</v>
      </c>
      <c r="B29" s="93" t="s">
        <v>63</v>
      </c>
      <c r="C29" s="166"/>
      <c r="D29" s="173"/>
      <c r="E29" s="80">
        <f t="shared" si="1"/>
        <v>0</v>
      </c>
    </row>
    <row r="30" spans="1:5" x14ac:dyDescent="0.2">
      <c r="A30" s="74">
        <v>12</v>
      </c>
      <c r="B30" s="93" t="s">
        <v>64</v>
      </c>
      <c r="C30" s="166"/>
      <c r="D30" s="173"/>
      <c r="E30" s="80">
        <f t="shared" si="1"/>
        <v>0</v>
      </c>
    </row>
    <row r="31" spans="1:5" x14ac:dyDescent="0.2">
      <c r="A31" s="74">
        <v>13</v>
      </c>
      <c r="B31" s="93" t="s">
        <v>65</v>
      </c>
      <c r="C31" s="166"/>
      <c r="D31" s="173"/>
      <c r="E31" s="80">
        <f t="shared" si="1"/>
        <v>0</v>
      </c>
    </row>
    <row r="32" spans="1:5" x14ac:dyDescent="0.2">
      <c r="A32" s="74">
        <v>14</v>
      </c>
      <c r="B32" s="94" t="s">
        <v>66</v>
      </c>
      <c r="C32" s="166"/>
      <c r="D32" s="173"/>
      <c r="E32" s="80">
        <f t="shared" si="1"/>
        <v>0</v>
      </c>
    </row>
    <row r="33" spans="1:5" ht="12" thickBot="1" x14ac:dyDescent="0.25">
      <c r="A33" s="95">
        <v>15</v>
      </c>
      <c r="B33" s="96" t="s">
        <v>67</v>
      </c>
      <c r="C33" s="97">
        <f>SUM(C26:C32)</f>
        <v>0</v>
      </c>
      <c r="D33" s="98">
        <f>SUM(D26:D32)</f>
        <v>0</v>
      </c>
      <c r="E33" s="99">
        <f t="shared" si="1"/>
        <v>0</v>
      </c>
    </row>
    <row r="34" spans="1:5" ht="12" thickBot="1" x14ac:dyDescent="0.25">
      <c r="A34" s="100">
        <v>16</v>
      </c>
      <c r="B34" s="101" t="s">
        <v>68</v>
      </c>
      <c r="C34" s="89">
        <f>C24-C33</f>
        <v>614863</v>
      </c>
      <c r="D34" s="102">
        <f>D24-D33</f>
        <v>502</v>
      </c>
      <c r="E34" s="90">
        <f t="shared" si="1"/>
        <v>615365</v>
      </c>
    </row>
    <row r="35" spans="1:5" ht="12" thickBot="1" x14ac:dyDescent="0.25">
      <c r="A35" s="103"/>
      <c r="B35" s="73" t="s">
        <v>69</v>
      </c>
      <c r="C35" s="73"/>
      <c r="D35" s="73"/>
      <c r="E35" s="73"/>
    </row>
    <row r="36" spans="1:5" x14ac:dyDescent="0.2">
      <c r="A36" s="87">
        <v>17</v>
      </c>
      <c r="B36" s="104" t="s">
        <v>70</v>
      </c>
      <c r="C36" s="156">
        <f>C37-C38</f>
        <v>62450.490000000005</v>
      </c>
      <c r="D36" s="157">
        <f>D37-D38</f>
        <v>-8.56</v>
      </c>
      <c r="E36" s="78">
        <f t="shared" ref="E36:E45" si="2">C36+D36</f>
        <v>62441.930000000008</v>
      </c>
    </row>
    <row r="37" spans="1:5" ht="22.5" x14ac:dyDescent="0.2">
      <c r="A37" s="74">
        <v>17.100000000000001</v>
      </c>
      <c r="B37" s="105" t="s">
        <v>71</v>
      </c>
      <c r="C37" s="160">
        <v>68732.490000000005</v>
      </c>
      <c r="D37" s="161">
        <v>0</v>
      </c>
      <c r="E37" s="82">
        <f t="shared" si="2"/>
        <v>68732.490000000005</v>
      </c>
    </row>
    <row r="38" spans="1:5" ht="22.5" x14ac:dyDescent="0.2">
      <c r="A38" s="74">
        <v>17.2</v>
      </c>
      <c r="B38" s="105" t="s">
        <v>72</v>
      </c>
      <c r="C38" s="160">
        <v>6282</v>
      </c>
      <c r="D38" s="161">
        <v>8.56</v>
      </c>
      <c r="E38" s="82">
        <f t="shared" si="2"/>
        <v>6290.56</v>
      </c>
    </row>
    <row r="39" spans="1:5" x14ac:dyDescent="0.2">
      <c r="A39" s="74">
        <v>18</v>
      </c>
      <c r="B39" s="83" t="s">
        <v>73</v>
      </c>
      <c r="C39" s="166">
        <v>0</v>
      </c>
      <c r="D39" s="173">
        <v>0</v>
      </c>
      <c r="E39" s="80">
        <f t="shared" si="2"/>
        <v>0</v>
      </c>
    </row>
    <row r="40" spans="1:5" x14ac:dyDescent="0.2">
      <c r="A40" s="74">
        <v>19</v>
      </c>
      <c r="B40" s="83" t="s">
        <v>74</v>
      </c>
      <c r="C40" s="166"/>
      <c r="D40" s="173"/>
      <c r="E40" s="80">
        <f t="shared" si="2"/>
        <v>0</v>
      </c>
    </row>
    <row r="41" spans="1:5" ht="22.5" x14ac:dyDescent="0.2">
      <c r="A41" s="74">
        <v>20</v>
      </c>
      <c r="B41" s="83" t="s">
        <v>75</v>
      </c>
      <c r="C41" s="166">
        <v>250588.42</v>
      </c>
      <c r="D41" s="173"/>
      <c r="E41" s="80">
        <f t="shared" si="2"/>
        <v>250588.42</v>
      </c>
    </row>
    <row r="42" spans="1:5" x14ac:dyDescent="0.2">
      <c r="A42" s="74">
        <v>21</v>
      </c>
      <c r="B42" s="83" t="s">
        <v>76</v>
      </c>
      <c r="C42" s="166">
        <v>-194</v>
      </c>
      <c r="D42" s="173"/>
      <c r="E42" s="80">
        <f t="shared" si="2"/>
        <v>-194</v>
      </c>
    </row>
    <row r="43" spans="1:5" x14ac:dyDescent="0.2">
      <c r="A43" s="74">
        <v>22</v>
      </c>
      <c r="B43" s="83" t="s">
        <v>77</v>
      </c>
      <c r="C43" s="166">
        <v>0</v>
      </c>
      <c r="D43" s="173"/>
      <c r="E43" s="80">
        <f t="shared" si="2"/>
        <v>0</v>
      </c>
    </row>
    <row r="44" spans="1:5" x14ac:dyDescent="0.2">
      <c r="A44" s="84">
        <v>23</v>
      </c>
      <c r="B44" s="85" t="s">
        <v>78</v>
      </c>
      <c r="C44" s="174">
        <v>33705</v>
      </c>
      <c r="D44" s="175"/>
      <c r="E44" s="86">
        <f t="shared" si="2"/>
        <v>33705</v>
      </c>
    </row>
    <row r="45" spans="1:5" ht="12" thickBot="1" x14ac:dyDescent="0.25">
      <c r="A45" s="87">
        <v>24</v>
      </c>
      <c r="B45" s="101" t="s">
        <v>79</v>
      </c>
      <c r="C45" s="102">
        <f>SUM(C36,C39:C44)</f>
        <v>346549.91000000003</v>
      </c>
      <c r="D45" s="102">
        <f>SUM(D36,D39:D44)</f>
        <v>-8.56</v>
      </c>
      <c r="E45" s="90">
        <f t="shared" si="2"/>
        <v>346541.35000000003</v>
      </c>
    </row>
    <row r="46" spans="1:5" ht="12" thickBot="1" x14ac:dyDescent="0.25">
      <c r="A46" s="91"/>
      <c r="B46" s="73" t="s">
        <v>80</v>
      </c>
      <c r="C46" s="73"/>
      <c r="D46" s="73"/>
      <c r="E46" s="73"/>
    </row>
    <row r="47" spans="1:5" x14ac:dyDescent="0.2">
      <c r="A47" s="74">
        <v>25</v>
      </c>
      <c r="B47" s="75" t="s">
        <v>81</v>
      </c>
      <c r="C47" s="166">
        <v>41609</v>
      </c>
      <c r="D47" s="173">
        <v>5091</v>
      </c>
      <c r="E47" s="106">
        <f t="shared" ref="E47:E54" si="3">C47+D47</f>
        <v>46700</v>
      </c>
    </row>
    <row r="48" spans="1:5" x14ac:dyDescent="0.2">
      <c r="A48" s="74">
        <v>26</v>
      </c>
      <c r="B48" s="83" t="s">
        <v>82</v>
      </c>
      <c r="C48" s="166">
        <v>585773</v>
      </c>
      <c r="D48" s="173"/>
      <c r="E48" s="107">
        <f t="shared" si="3"/>
        <v>585773</v>
      </c>
    </row>
    <row r="49" spans="1:5" x14ac:dyDescent="0.2">
      <c r="A49" s="74">
        <v>27</v>
      </c>
      <c r="B49" s="83" t="s">
        <v>83</v>
      </c>
      <c r="C49" s="166">
        <v>1283</v>
      </c>
      <c r="D49" s="173"/>
      <c r="E49" s="107">
        <f t="shared" si="3"/>
        <v>1283</v>
      </c>
    </row>
    <row r="50" spans="1:5" x14ac:dyDescent="0.2">
      <c r="A50" s="74">
        <v>28</v>
      </c>
      <c r="B50" s="83" t="s">
        <v>84</v>
      </c>
      <c r="C50" s="166">
        <v>107626</v>
      </c>
      <c r="D50" s="173"/>
      <c r="E50" s="107">
        <f t="shared" si="3"/>
        <v>107626</v>
      </c>
    </row>
    <row r="51" spans="1:5" x14ac:dyDescent="0.2">
      <c r="A51" s="74">
        <v>29</v>
      </c>
      <c r="B51" s="83" t="s">
        <v>85</v>
      </c>
      <c r="C51" s="166">
        <v>6946</v>
      </c>
      <c r="D51" s="173"/>
      <c r="E51" s="107">
        <f t="shared" si="3"/>
        <v>6946</v>
      </c>
    </row>
    <row r="52" spans="1:5" x14ac:dyDescent="0.2">
      <c r="A52" s="74">
        <v>30</v>
      </c>
      <c r="B52" s="83" t="s">
        <v>86</v>
      </c>
      <c r="C52" s="166">
        <v>90160</v>
      </c>
      <c r="D52" s="173">
        <v>68</v>
      </c>
      <c r="E52" s="107">
        <f t="shared" si="3"/>
        <v>90228</v>
      </c>
    </row>
    <row r="53" spans="1:5" x14ac:dyDescent="0.2">
      <c r="A53" s="84">
        <v>31</v>
      </c>
      <c r="B53" s="108" t="s">
        <v>87</v>
      </c>
      <c r="C53" s="158">
        <f>SUM(C47:C52)</f>
        <v>833397</v>
      </c>
      <c r="D53" s="159">
        <f>SUM(D47:D52)</f>
        <v>5159</v>
      </c>
      <c r="E53" s="109">
        <f t="shared" si="3"/>
        <v>838556</v>
      </c>
    </row>
    <row r="54" spans="1:5" ht="12" thickBot="1" x14ac:dyDescent="0.25">
      <c r="A54" s="87">
        <v>32</v>
      </c>
      <c r="B54" s="110" t="s">
        <v>88</v>
      </c>
      <c r="C54" s="111">
        <f>C45-C53</f>
        <v>-486847.08999999997</v>
      </c>
      <c r="D54" s="112">
        <f>D45-D53</f>
        <v>-5167.5600000000004</v>
      </c>
      <c r="E54" s="113">
        <f t="shared" si="3"/>
        <v>-492014.64999999997</v>
      </c>
    </row>
    <row r="55" spans="1:5" ht="12" thickBot="1" x14ac:dyDescent="0.25">
      <c r="A55" s="114"/>
      <c r="B55" s="114"/>
      <c r="C55" s="115"/>
      <c r="D55" s="115"/>
      <c r="E55" s="115"/>
    </row>
    <row r="56" spans="1:5" ht="12" thickBot="1" x14ac:dyDescent="0.25">
      <c r="A56" s="74">
        <v>33</v>
      </c>
      <c r="B56" s="116" t="s">
        <v>89</v>
      </c>
      <c r="C56" s="117">
        <f>C34+C54</f>
        <v>128015.91000000003</v>
      </c>
      <c r="D56" s="118">
        <f>D34+D54</f>
        <v>-4665.5600000000004</v>
      </c>
      <c r="E56" s="119">
        <f>C56+D56</f>
        <v>123350.35000000003</v>
      </c>
    </row>
    <row r="57" spans="1:5" ht="12" thickBot="1" x14ac:dyDescent="0.25">
      <c r="A57" s="120"/>
      <c r="B57" s="91"/>
      <c r="C57" s="121"/>
      <c r="D57" s="122"/>
      <c r="E57" s="115"/>
    </row>
    <row r="58" spans="1:5" x14ac:dyDescent="0.2">
      <c r="A58" s="74">
        <v>34</v>
      </c>
      <c r="B58" s="75" t="s">
        <v>90</v>
      </c>
      <c r="C58" s="176">
        <v>-4735</v>
      </c>
      <c r="D58" s="123"/>
      <c r="E58" s="106">
        <f>C58</f>
        <v>-4735</v>
      </c>
    </row>
    <row r="59" spans="1:5" ht="22.5" x14ac:dyDescent="0.2">
      <c r="A59" s="74">
        <v>35</v>
      </c>
      <c r="B59" s="83" t="s">
        <v>91</v>
      </c>
      <c r="C59" s="167"/>
      <c r="D59" s="124"/>
      <c r="E59" s="107">
        <f>C59</f>
        <v>0</v>
      </c>
    </row>
    <row r="60" spans="1:5" x14ac:dyDescent="0.2">
      <c r="A60" s="84">
        <v>36</v>
      </c>
      <c r="B60" s="85" t="s">
        <v>92</v>
      </c>
      <c r="C60" s="168"/>
      <c r="D60" s="125"/>
      <c r="E60" s="109">
        <f>C60</f>
        <v>0</v>
      </c>
    </row>
    <row r="61" spans="1:5" ht="12" thickBot="1" x14ac:dyDescent="0.25">
      <c r="A61" s="126">
        <v>37</v>
      </c>
      <c r="B61" s="101" t="s">
        <v>93</v>
      </c>
      <c r="C61" s="127">
        <f>SUM(C58:C60)</f>
        <v>-4735</v>
      </c>
      <c r="D61" s="128"/>
      <c r="E61" s="129">
        <f>C61</f>
        <v>-4735</v>
      </c>
    </row>
    <row r="62" spans="1:5" ht="12" thickBot="1" x14ac:dyDescent="0.25">
      <c r="A62" s="130"/>
      <c r="B62" s="131"/>
      <c r="C62" s="132"/>
      <c r="D62" s="132"/>
      <c r="E62" s="133"/>
    </row>
    <row r="63" spans="1:5" ht="23.25" thickBot="1" x14ac:dyDescent="0.25">
      <c r="A63" s="100">
        <v>38</v>
      </c>
      <c r="B63" s="134" t="s">
        <v>94</v>
      </c>
      <c r="C63" s="117">
        <f>C56-C61</f>
        <v>132750.91000000003</v>
      </c>
      <c r="D63" s="118">
        <f>D56</f>
        <v>-4665.5600000000004</v>
      </c>
      <c r="E63" s="119">
        <f>C63+D63</f>
        <v>128085.35000000003</v>
      </c>
    </row>
    <row r="64" spans="1:5" s="137" customFormat="1" ht="12" thickBot="1" x14ac:dyDescent="0.25">
      <c r="A64" s="100">
        <v>39</v>
      </c>
      <c r="B64" s="135" t="s">
        <v>95</v>
      </c>
      <c r="C64" s="169">
        <v>-950</v>
      </c>
      <c r="D64" s="136"/>
      <c r="E64" s="133">
        <f>C64</f>
        <v>-950</v>
      </c>
    </row>
    <row r="65" spans="1:5" ht="12" thickBot="1" x14ac:dyDescent="0.25">
      <c r="A65" s="100">
        <v>40</v>
      </c>
      <c r="B65" s="116" t="s">
        <v>96</v>
      </c>
      <c r="C65" s="117">
        <f>C63-C64</f>
        <v>133700.91000000003</v>
      </c>
      <c r="D65" s="118">
        <f>D63</f>
        <v>-4665.5600000000004</v>
      </c>
      <c r="E65" s="119">
        <f>C65+D65</f>
        <v>129035.35000000003</v>
      </c>
    </row>
    <row r="66" spans="1:5" s="137" customFormat="1" ht="12" thickBot="1" x14ac:dyDescent="0.25">
      <c r="A66" s="100">
        <v>41</v>
      </c>
      <c r="B66" s="138" t="s">
        <v>97</v>
      </c>
      <c r="C66" s="139"/>
      <c r="D66" s="140"/>
      <c r="E66" s="129">
        <f>C66</f>
        <v>0</v>
      </c>
    </row>
    <row r="67" spans="1:5" ht="12" thickBot="1" x14ac:dyDescent="0.25">
      <c r="A67" s="141">
        <v>42</v>
      </c>
      <c r="B67" s="142" t="s">
        <v>98</v>
      </c>
      <c r="C67" s="143">
        <f>C65+C66</f>
        <v>133700.91000000003</v>
      </c>
      <c r="D67" s="143">
        <f>D65</f>
        <v>-4665.5600000000004</v>
      </c>
      <c r="E67" s="144">
        <f>C67+D67</f>
        <v>129035.35000000003</v>
      </c>
    </row>
    <row r="68" spans="1:5" ht="12" thickTop="1" x14ac:dyDescent="0.2">
      <c r="A68" s="145"/>
      <c r="C68" s="146"/>
      <c r="D68" s="146"/>
      <c r="E68" s="147"/>
    </row>
    <row r="69" spans="1:5" x14ac:dyDescent="0.2">
      <c r="A69" s="148"/>
      <c r="B69" s="25" t="s">
        <v>106</v>
      </c>
      <c r="C69" s="25"/>
      <c r="D69" s="25"/>
      <c r="E69" s="149"/>
    </row>
    <row r="70" spans="1:5" x14ac:dyDescent="0.2">
      <c r="A70" s="148"/>
      <c r="B70" s="25"/>
      <c r="C70" s="25"/>
      <c r="D70" s="25"/>
      <c r="E70" s="149"/>
    </row>
    <row r="71" spans="1:5" x14ac:dyDescent="0.2">
      <c r="A71" s="148"/>
      <c r="B71" s="25"/>
      <c r="C71" s="25"/>
      <c r="D71" s="25"/>
      <c r="E71" s="149"/>
    </row>
    <row r="72" spans="1:5" x14ac:dyDescent="0.2">
      <c r="A72" s="25"/>
      <c r="B72" s="25"/>
      <c r="C72" s="25"/>
      <c r="D72" s="25"/>
      <c r="E72" s="149"/>
    </row>
    <row r="73" spans="1:5" x14ac:dyDescent="0.2">
      <c r="A73" s="25"/>
    </row>
  </sheetData>
  <sheetProtection formatCells="0" formatColumns="0" formatRows="0"/>
  <dataValidations count="1">
    <dataValidation type="decimal" allowBlank="1" showInputMessage="1" showErrorMessage="1" sqref="C47:D52 C9:D15 C17:D23 C26:D32 C37:D44 C58:C60" xr:uid="{6D46466A-3969-44B7-A2AF-03C8F8ACDC3F}">
      <formula1>-1000000000</formula1>
      <formula2>1000000000</formula2>
    </dataValidation>
  </dataValidations>
  <pageMargins left="0.7" right="0.7" top="0.75" bottom="0.75" header="0.3" footer="0.3"/>
  <pageSetup scale="80" orientation="portrait" r:id="rId1"/>
  <headerFooter>
    <oddHeader>&amp;Rდანართი N3</oddHeader>
  </headerFooter>
  <rowBreaks count="1" manualBreakCount="1">
    <brk id="45" max="16383" man="1"/>
  </rowBreaks>
  <ignoredErrors>
    <ignoredError sqref="C45:D4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53"/>
  <sheetViews>
    <sheetView zoomScale="80" zoomScaleNormal="80" zoomScaleSheetLayoutView="90" workbookViewId="0">
      <selection activeCell="J10" sqref="J10"/>
    </sheetView>
  </sheetViews>
  <sheetFormatPr defaultColWidth="9.140625" defaultRowHeight="12" customHeight="1" x14ac:dyDescent="0.2"/>
  <cols>
    <col min="1" max="1" width="9.140625" style="151"/>
    <col min="2" max="2" width="66.42578125" style="151" customWidth="1"/>
    <col min="3" max="3" width="25.85546875" style="151" customWidth="1"/>
    <col min="4" max="16384" width="9.140625" style="151"/>
  </cols>
  <sheetData>
    <row r="1" spans="1:3" ht="12" customHeight="1" x14ac:dyDescent="0.2">
      <c r="A1" s="22" t="s">
        <v>0</v>
      </c>
      <c r="B1" s="150" t="s">
        <v>114</v>
      </c>
      <c r="C1" s="1"/>
    </row>
    <row r="2" spans="1:3" ht="12" customHeight="1" x14ac:dyDescent="0.2">
      <c r="A2" s="22" t="s">
        <v>1</v>
      </c>
      <c r="B2" s="152">
        <v>46022</v>
      </c>
      <c r="C2" s="2"/>
    </row>
    <row r="3" spans="1:3" ht="12" customHeight="1" thickBot="1" x14ac:dyDescent="0.25">
      <c r="A3" s="3"/>
      <c r="B3" s="4" t="s">
        <v>101</v>
      </c>
      <c r="C3" s="5"/>
    </row>
    <row r="4" spans="1:3" ht="12" customHeight="1" x14ac:dyDescent="0.2">
      <c r="A4" s="181" t="s">
        <v>99</v>
      </c>
      <c r="B4" s="182"/>
      <c r="C4" s="183"/>
    </row>
    <row r="5" spans="1:3" ht="30" x14ac:dyDescent="0.3">
      <c r="A5" s="6">
        <v>1</v>
      </c>
      <c r="B5" s="19" t="s">
        <v>107</v>
      </c>
      <c r="C5" s="19" t="s">
        <v>108</v>
      </c>
    </row>
    <row r="6" spans="1:3" ht="47.25" customHeight="1" x14ac:dyDescent="0.3">
      <c r="A6" s="6">
        <v>2</v>
      </c>
      <c r="B6" s="19" t="s">
        <v>119</v>
      </c>
      <c r="C6" s="19" t="s">
        <v>110</v>
      </c>
    </row>
    <row r="7" spans="1:3" ht="36.75" customHeight="1" x14ac:dyDescent="0.3">
      <c r="A7" s="6">
        <v>3</v>
      </c>
      <c r="B7" s="19" t="s">
        <v>115</v>
      </c>
      <c r="C7" s="19" t="s">
        <v>111</v>
      </c>
    </row>
    <row r="8" spans="1:3" ht="36.75" customHeight="1" x14ac:dyDescent="0.3">
      <c r="A8" s="6">
        <v>4</v>
      </c>
      <c r="B8" s="19" t="s">
        <v>120</v>
      </c>
      <c r="C8" s="19" t="s">
        <v>111</v>
      </c>
    </row>
    <row r="9" spans="1:3" ht="15" x14ac:dyDescent="0.3">
      <c r="A9" s="6"/>
      <c r="B9" s="19"/>
      <c r="C9" s="19"/>
    </row>
    <row r="10" spans="1:3" ht="15" x14ac:dyDescent="0.3">
      <c r="A10" s="6"/>
      <c r="B10" s="19"/>
      <c r="C10" s="19"/>
    </row>
    <row r="11" spans="1:3" ht="12" customHeight="1" x14ac:dyDescent="0.2">
      <c r="A11" s="11"/>
      <c r="B11" s="14"/>
      <c r="C11" s="18"/>
    </row>
    <row r="12" spans="1:3" ht="12" customHeight="1" x14ac:dyDescent="0.2">
      <c r="A12" s="184" t="s">
        <v>100</v>
      </c>
      <c r="B12" s="185"/>
      <c r="C12" s="186"/>
    </row>
    <row r="13" spans="1:3" ht="15" x14ac:dyDescent="0.3">
      <c r="A13" s="6">
        <v>1</v>
      </c>
      <c r="B13" s="20" t="s">
        <v>112</v>
      </c>
      <c r="C13" s="20" t="s">
        <v>113</v>
      </c>
    </row>
    <row r="14" spans="1:3" ht="12" customHeight="1" x14ac:dyDescent="0.2">
      <c r="A14" s="6">
        <v>2</v>
      </c>
      <c r="B14" s="191"/>
      <c r="C14" s="192"/>
    </row>
    <row r="15" spans="1:3" ht="12" customHeight="1" x14ac:dyDescent="0.2">
      <c r="A15" s="6">
        <v>3</v>
      </c>
      <c r="B15" s="191"/>
      <c r="C15" s="192"/>
    </row>
    <row r="16" spans="1:3" ht="12" customHeight="1" x14ac:dyDescent="0.2">
      <c r="A16" s="6">
        <v>4</v>
      </c>
      <c r="B16" s="191"/>
      <c r="C16" s="192"/>
    </row>
    <row r="17" spans="1:4" ht="12" customHeight="1" x14ac:dyDescent="0.2">
      <c r="A17" s="6">
        <v>5</v>
      </c>
      <c r="B17" s="191"/>
      <c r="C17" s="192"/>
    </row>
    <row r="18" spans="1:4" ht="12" customHeight="1" x14ac:dyDescent="0.2">
      <c r="A18" s="11"/>
      <c r="B18" s="14"/>
      <c r="C18" s="18"/>
    </row>
    <row r="19" spans="1:4" ht="12" customHeight="1" x14ac:dyDescent="0.2">
      <c r="A19" s="188" t="s">
        <v>103</v>
      </c>
      <c r="B19" s="189"/>
      <c r="C19" s="190"/>
    </row>
    <row r="20" spans="1:4" ht="12" customHeight="1" x14ac:dyDescent="0.2">
      <c r="A20" s="6"/>
      <c r="B20" s="8" t="s">
        <v>104</v>
      </c>
      <c r="C20" s="15" t="s">
        <v>105</v>
      </c>
    </row>
    <row r="21" spans="1:4" ht="15" customHeight="1" x14ac:dyDescent="0.2">
      <c r="A21" s="6">
        <v>1</v>
      </c>
      <c r="B21" s="180" t="s">
        <v>116</v>
      </c>
      <c r="C21" s="21">
        <v>0.15329999999999999</v>
      </c>
    </row>
    <row r="22" spans="1:4" ht="12" customHeight="1" x14ac:dyDescent="0.2">
      <c r="A22" s="6">
        <v>2</v>
      </c>
      <c r="B22" s="7"/>
      <c r="C22" s="16"/>
    </row>
    <row r="23" spans="1:4" ht="12" customHeight="1" x14ac:dyDescent="0.2">
      <c r="A23" s="6">
        <v>3</v>
      </c>
      <c r="B23" s="7"/>
      <c r="C23" s="16"/>
    </row>
    <row r="24" spans="1:4" ht="12" customHeight="1" x14ac:dyDescent="0.2">
      <c r="A24" s="6">
        <v>4</v>
      </c>
      <c r="B24" s="7"/>
      <c r="C24" s="16"/>
    </row>
    <row r="25" spans="1:4" ht="12" customHeight="1" x14ac:dyDescent="0.2">
      <c r="A25" s="6">
        <v>5</v>
      </c>
      <c r="B25" s="7"/>
      <c r="C25" s="16"/>
    </row>
    <row r="26" spans="1:4" ht="12" customHeight="1" x14ac:dyDescent="0.2">
      <c r="A26" s="6">
        <v>6</v>
      </c>
      <c r="B26" s="7"/>
      <c r="C26" s="16"/>
    </row>
    <row r="27" spans="1:4" ht="12" customHeight="1" x14ac:dyDescent="0.2">
      <c r="A27" s="6">
        <v>7</v>
      </c>
      <c r="B27" s="7"/>
      <c r="C27" s="16"/>
    </row>
    <row r="28" spans="1:4" ht="12" customHeight="1" x14ac:dyDescent="0.2">
      <c r="A28" s="6">
        <v>8</v>
      </c>
      <c r="B28" s="7"/>
      <c r="C28" s="16"/>
    </row>
    <row r="29" spans="1:4" ht="12" customHeight="1" x14ac:dyDescent="0.2">
      <c r="A29" s="6">
        <v>9</v>
      </c>
      <c r="B29" s="7"/>
      <c r="C29" s="16"/>
    </row>
    <row r="30" spans="1:4" ht="12" customHeight="1" x14ac:dyDescent="0.2">
      <c r="A30" s="6">
        <v>10</v>
      </c>
      <c r="B30" s="7"/>
      <c r="C30" s="16"/>
    </row>
    <row r="31" spans="1:4" ht="12" customHeight="1" x14ac:dyDescent="0.2">
      <c r="A31" s="11"/>
      <c r="B31" s="12"/>
      <c r="C31" s="13"/>
      <c r="D31" s="153"/>
    </row>
    <row r="32" spans="1:4" ht="12" customHeight="1" x14ac:dyDescent="0.2">
      <c r="A32" s="188" t="s">
        <v>102</v>
      </c>
      <c r="B32" s="189"/>
      <c r="C32" s="189"/>
      <c r="D32" s="153"/>
    </row>
    <row r="33" spans="1:3" ht="12" customHeight="1" x14ac:dyDescent="0.2">
      <c r="A33" s="6"/>
      <c r="B33" s="8" t="s">
        <v>104</v>
      </c>
      <c r="C33" s="15" t="s">
        <v>105</v>
      </c>
    </row>
    <row r="34" spans="1:3" ht="12" customHeight="1" x14ac:dyDescent="0.2">
      <c r="A34" s="6">
        <v>1</v>
      </c>
      <c r="B34" s="180" t="s">
        <v>117</v>
      </c>
      <c r="C34" s="21">
        <v>0.1658</v>
      </c>
    </row>
    <row r="35" spans="1:3" ht="12" customHeight="1" x14ac:dyDescent="0.2">
      <c r="A35" s="6">
        <v>2</v>
      </c>
      <c r="B35" s="180" t="s">
        <v>109</v>
      </c>
      <c r="C35" s="21">
        <v>0.39789999999999998</v>
      </c>
    </row>
    <row r="36" spans="1:3" ht="12" customHeight="1" x14ac:dyDescent="0.2">
      <c r="A36" s="6">
        <v>3</v>
      </c>
      <c r="B36" s="8"/>
      <c r="C36" s="15"/>
    </row>
    <row r="37" spans="1:3" ht="12" customHeight="1" x14ac:dyDescent="0.2">
      <c r="A37" s="6">
        <v>4</v>
      </c>
      <c r="B37" s="8"/>
      <c r="C37" s="15"/>
    </row>
    <row r="38" spans="1:3" ht="12" customHeight="1" x14ac:dyDescent="0.2">
      <c r="A38" s="6">
        <v>5</v>
      </c>
      <c r="B38" s="8"/>
      <c r="C38" s="15"/>
    </row>
    <row r="39" spans="1:3" ht="12" customHeight="1" x14ac:dyDescent="0.2">
      <c r="A39" s="6">
        <v>6</v>
      </c>
      <c r="B39" s="8"/>
      <c r="C39" s="15"/>
    </row>
    <row r="40" spans="1:3" ht="12" customHeight="1" x14ac:dyDescent="0.2">
      <c r="A40" s="6">
        <v>7</v>
      </c>
      <c r="B40" s="8"/>
      <c r="C40" s="15"/>
    </row>
    <row r="41" spans="1:3" ht="12" customHeight="1" x14ac:dyDescent="0.2">
      <c r="A41" s="6">
        <v>8</v>
      </c>
      <c r="B41" s="7"/>
      <c r="C41" s="16"/>
    </row>
    <row r="42" spans="1:3" ht="12" customHeight="1" x14ac:dyDescent="0.2">
      <c r="A42" s="6">
        <v>9</v>
      </c>
      <c r="B42" s="7"/>
      <c r="C42" s="16"/>
    </row>
    <row r="43" spans="1:3" ht="12" customHeight="1" thickBot="1" x14ac:dyDescent="0.25">
      <c r="A43" s="9">
        <v>10</v>
      </c>
      <c r="B43" s="10"/>
      <c r="C43" s="17"/>
    </row>
    <row r="44" spans="1:3" ht="12" customHeight="1" x14ac:dyDescent="0.2">
      <c r="A44" s="3"/>
      <c r="B44" s="3"/>
      <c r="C44" s="3"/>
    </row>
    <row r="45" spans="1:3" ht="12" customHeight="1" x14ac:dyDescent="0.2">
      <c r="A45" s="3"/>
      <c r="B45" s="187" t="s">
        <v>106</v>
      </c>
      <c r="C45" s="187"/>
    </row>
    <row r="46" spans="1:3" ht="12" customHeight="1" x14ac:dyDescent="0.2">
      <c r="A46" s="3"/>
      <c r="B46" s="3"/>
      <c r="C46" s="3"/>
    </row>
    <row r="47" spans="1:3" ht="12" customHeight="1" x14ac:dyDescent="0.2">
      <c r="A47" s="3"/>
      <c r="B47" s="3"/>
      <c r="C47" s="3"/>
    </row>
    <row r="48" spans="1:3" ht="12" customHeight="1" x14ac:dyDescent="0.2">
      <c r="A48" s="3"/>
      <c r="B48" s="3"/>
      <c r="C48" s="3"/>
    </row>
    <row r="49" spans="1:3" ht="12" customHeight="1" x14ac:dyDescent="0.2">
      <c r="A49" s="3"/>
      <c r="B49" s="3"/>
      <c r="C49" s="3"/>
    </row>
    <row r="50" spans="1:3" ht="12" customHeight="1" x14ac:dyDescent="0.2">
      <c r="A50" s="3"/>
      <c r="B50" s="3"/>
      <c r="C50" s="3"/>
    </row>
    <row r="51" spans="1:3" ht="12" customHeight="1" x14ac:dyDescent="0.2">
      <c r="A51" s="3"/>
      <c r="B51" s="3"/>
      <c r="C51" s="3"/>
    </row>
    <row r="52" spans="1:3" ht="12" customHeight="1" x14ac:dyDescent="0.2">
      <c r="A52" s="3"/>
      <c r="B52" s="3"/>
      <c r="C52" s="3"/>
    </row>
    <row r="53" spans="1:3" ht="12" customHeight="1" x14ac:dyDescent="0.2">
      <c r="A53" s="3"/>
      <c r="B53" s="3"/>
      <c r="C53" s="3"/>
    </row>
  </sheetData>
  <mergeCells count="9">
    <mergeCell ref="A4:C4"/>
    <mergeCell ref="A12:C12"/>
    <mergeCell ref="B45:C45"/>
    <mergeCell ref="A32:C32"/>
    <mergeCell ref="A19:C19"/>
    <mergeCell ref="B14:C14"/>
    <mergeCell ref="B15:C15"/>
    <mergeCell ref="B16:C16"/>
    <mergeCell ref="B17:C17"/>
  </mergeCells>
  <conditionalFormatting sqref="B6">
    <cfRule type="expression" dxfId="3" priority="3">
      <formula>AND($B6="",$B7&lt;&gt;"")</formula>
    </cfRule>
  </conditionalFormatting>
  <conditionalFormatting sqref="B8">
    <cfRule type="expression" dxfId="2" priority="1">
      <formula>AND($B8="",$B9&lt;&gt;"")</formula>
    </cfRule>
  </conditionalFormatting>
  <conditionalFormatting sqref="C6">
    <cfRule type="expression" dxfId="1" priority="4">
      <formula>AND($B6&lt;&gt;"",$C6="")</formula>
    </cfRule>
  </conditionalFormatting>
  <conditionalFormatting sqref="C8">
    <cfRule type="expression" dxfId="0" priority="2">
      <formula>AND($B8&lt;&gt;"",$C8="")</formula>
    </cfRule>
  </conditionalFormatting>
  <pageMargins left="0.7" right="0.7" top="0.75" bottom="0.75" header="0.3" footer="0.3"/>
  <pageSetup scale="91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natia janjalia</cp:lastModifiedBy>
  <cp:lastPrinted>2024-10-08T09:34:19Z</cp:lastPrinted>
  <dcterms:created xsi:type="dcterms:W3CDTF">2018-01-24T12:10:23Z</dcterms:created>
  <dcterms:modified xsi:type="dcterms:W3CDTF">2026-01-12T10:59:10Z</dcterms:modified>
</cp:coreProperties>
</file>